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loudStation\推動大學程式設計教學計畫書\plus網站\"/>
    </mc:Choice>
  </mc:AlternateContent>
  <bookViews>
    <workbookView xWindow="0" yWindow="0" windowWidth="28800" windowHeight="12390" activeTab="1"/>
  </bookViews>
  <sheets>
    <sheet name="學習層次" sheetId="5" r:id="rId1"/>
    <sheet name="成績計算表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W5" i="3" l="1"/>
  <c r="W6" i="3"/>
  <c r="V6" i="3"/>
  <c r="V5" i="3"/>
  <c r="U6" i="3"/>
  <c r="U5" i="3"/>
  <c r="T6" i="3"/>
  <c r="T5" i="3"/>
  <c r="W4" i="3"/>
  <c r="V4" i="3"/>
  <c r="U4" i="3"/>
  <c r="T4" i="3"/>
  <c r="W3" i="3"/>
  <c r="V3" i="3"/>
  <c r="U3" i="3"/>
  <c r="T3" i="3"/>
  <c r="W2" i="3"/>
  <c r="V2" i="3"/>
  <c r="U2" i="3"/>
  <c r="T2" i="3"/>
  <c r="S6" i="3"/>
  <c r="S5" i="3"/>
  <c r="S4" i="3"/>
  <c r="S3" i="3"/>
  <c r="S2" i="3"/>
  <c r="R6" i="3"/>
  <c r="R5" i="3"/>
  <c r="R4" i="3"/>
  <c r="R3" i="3"/>
  <c r="R2" i="3"/>
  <c r="S1" i="3"/>
  <c r="X6" i="3"/>
  <c r="X5" i="3"/>
  <c r="X4" i="3"/>
  <c r="X3" i="3"/>
  <c r="X2" i="3"/>
  <c r="X1" i="3"/>
  <c r="W1" i="3"/>
  <c r="V1" i="3"/>
  <c r="U1" i="3"/>
  <c r="T1" i="3"/>
  <c r="R1" i="3"/>
  <c r="M1" i="3" l="1"/>
  <c r="G1" i="3"/>
  <c r="I1" i="3"/>
  <c r="K1" i="3"/>
  <c r="C1" i="3"/>
  <c r="N3" i="3" l="1"/>
  <c r="N5" i="3"/>
  <c r="N7" i="3"/>
  <c r="N9" i="3"/>
  <c r="N11" i="3"/>
  <c r="N13" i="3"/>
  <c r="N15" i="3"/>
  <c r="N17" i="3"/>
  <c r="N19" i="3"/>
  <c r="N21" i="3"/>
  <c r="N23" i="3"/>
  <c r="N25" i="3"/>
  <c r="N27" i="3"/>
  <c r="N2" i="3"/>
  <c r="N6" i="3"/>
  <c r="N10" i="3"/>
  <c r="N14" i="3"/>
  <c r="N18" i="3"/>
  <c r="N22" i="3"/>
  <c r="N26" i="3"/>
  <c r="N4" i="3"/>
  <c r="N8" i="3"/>
  <c r="N12" i="3"/>
  <c r="N16" i="3"/>
  <c r="N20" i="3"/>
  <c r="N24" i="3"/>
  <c r="N28" i="3"/>
  <c r="J3" i="3"/>
  <c r="J5" i="3"/>
  <c r="J7" i="3"/>
  <c r="J9" i="3"/>
  <c r="J11" i="3"/>
  <c r="J13" i="3"/>
  <c r="J15" i="3"/>
  <c r="J17" i="3"/>
  <c r="J19" i="3"/>
  <c r="J21" i="3"/>
  <c r="J23" i="3"/>
  <c r="J25" i="3"/>
  <c r="J27" i="3"/>
  <c r="J2" i="3"/>
  <c r="J6" i="3"/>
  <c r="J10" i="3"/>
  <c r="J14" i="3"/>
  <c r="J18" i="3"/>
  <c r="J22" i="3"/>
  <c r="J26" i="3"/>
  <c r="J4" i="3"/>
  <c r="J8" i="3"/>
  <c r="J12" i="3"/>
  <c r="J16" i="3"/>
  <c r="J20" i="3"/>
  <c r="J24" i="3"/>
  <c r="J28" i="3"/>
  <c r="F3" i="3"/>
  <c r="F5" i="3"/>
  <c r="F7" i="3"/>
  <c r="F9" i="3"/>
  <c r="F11" i="3"/>
  <c r="F13" i="3"/>
  <c r="F15" i="3"/>
  <c r="F17" i="3"/>
  <c r="F19" i="3"/>
  <c r="F21" i="3"/>
  <c r="F23" i="3"/>
  <c r="F25" i="3"/>
  <c r="F27" i="3"/>
  <c r="F2" i="3"/>
  <c r="F6" i="3"/>
  <c r="F10" i="3"/>
  <c r="F14" i="3"/>
  <c r="F18" i="3"/>
  <c r="F22" i="3"/>
  <c r="F26" i="3"/>
  <c r="F4" i="3"/>
  <c r="F8" i="3"/>
  <c r="F12" i="3"/>
  <c r="F16" i="3"/>
  <c r="F20" i="3"/>
  <c r="F24" i="3"/>
  <c r="F28" i="3"/>
  <c r="L3" i="3"/>
  <c r="L5" i="3"/>
  <c r="L7" i="3"/>
  <c r="L9" i="3"/>
  <c r="L11" i="3"/>
  <c r="L13" i="3"/>
  <c r="L15" i="3"/>
  <c r="L17" i="3"/>
  <c r="L19" i="3"/>
  <c r="L21" i="3"/>
  <c r="L23" i="3"/>
  <c r="L25" i="3"/>
  <c r="L27" i="3"/>
  <c r="L4" i="3"/>
  <c r="L8" i="3"/>
  <c r="L12" i="3"/>
  <c r="L16" i="3"/>
  <c r="L20" i="3"/>
  <c r="L24" i="3"/>
  <c r="L28" i="3"/>
  <c r="L2" i="3"/>
  <c r="L6" i="3"/>
  <c r="L10" i="3"/>
  <c r="L14" i="3"/>
  <c r="L18" i="3"/>
  <c r="L22" i="3"/>
  <c r="L26" i="3"/>
  <c r="H3" i="3"/>
  <c r="H5" i="3"/>
  <c r="H7" i="3"/>
  <c r="H9" i="3"/>
  <c r="H11" i="3"/>
  <c r="H13" i="3"/>
  <c r="H15" i="3"/>
  <c r="H17" i="3"/>
  <c r="H19" i="3"/>
  <c r="H21" i="3"/>
  <c r="H23" i="3"/>
  <c r="H25" i="3"/>
  <c r="H27" i="3"/>
  <c r="H4" i="3"/>
  <c r="H8" i="3"/>
  <c r="H12" i="3"/>
  <c r="H16" i="3"/>
  <c r="H20" i="3"/>
  <c r="H24" i="3"/>
  <c r="H28" i="3"/>
  <c r="H6" i="3"/>
  <c r="H10" i="3"/>
  <c r="H14" i="3"/>
  <c r="H18" i="3"/>
  <c r="H22" i="3"/>
  <c r="H26" i="3"/>
  <c r="H2" i="3"/>
  <c r="D3" i="3"/>
  <c r="D5" i="3"/>
  <c r="D7" i="3"/>
  <c r="D9" i="3"/>
  <c r="D11" i="3"/>
  <c r="D13" i="3"/>
  <c r="D15" i="3"/>
  <c r="D17" i="3"/>
  <c r="D19" i="3"/>
  <c r="D21" i="3"/>
  <c r="D23" i="3"/>
  <c r="D25" i="3"/>
  <c r="D27" i="3"/>
  <c r="D4" i="3"/>
  <c r="D8" i="3"/>
  <c r="D12" i="3"/>
  <c r="D16" i="3"/>
  <c r="D20" i="3"/>
  <c r="D24" i="3"/>
  <c r="D28" i="3"/>
  <c r="D2" i="3"/>
  <c r="D6" i="3"/>
  <c r="D10" i="3"/>
  <c r="D14" i="3"/>
  <c r="D18" i="3"/>
  <c r="D22" i="3"/>
  <c r="D26" i="3"/>
  <c r="O26" i="3" l="1"/>
  <c r="O18" i="3"/>
  <c r="O10" i="3"/>
  <c r="O2" i="3"/>
  <c r="P2" i="3" s="1"/>
  <c r="O24" i="3"/>
  <c r="O16" i="3"/>
  <c r="O8" i="3"/>
  <c r="O27" i="3"/>
  <c r="O23" i="3"/>
  <c r="O19" i="3"/>
  <c r="O15" i="3"/>
  <c r="O11" i="3"/>
  <c r="O7" i="3"/>
  <c r="O3" i="3"/>
  <c r="O20" i="3"/>
  <c r="O25" i="3"/>
  <c r="O21" i="3"/>
  <c r="O17" i="3"/>
  <c r="O13" i="3"/>
  <c r="O9" i="3"/>
  <c r="O5" i="3"/>
  <c r="O22" i="3"/>
  <c r="O14" i="3"/>
  <c r="O6" i="3"/>
  <c r="O28" i="3"/>
  <c r="O12" i="3"/>
  <c r="O4" i="3"/>
  <c r="E1" i="3" l="1"/>
</calcChain>
</file>

<file path=xl/sharedStrings.xml><?xml version="1.0" encoding="utf-8"?>
<sst xmlns="http://schemas.openxmlformats.org/spreadsheetml/2006/main" count="110" uniqueCount="105">
  <si>
    <t>視覺化程式設計評估彙整</t>
    <phoneticPr fontId="1" type="noConversion"/>
  </si>
  <si>
    <t>準則</t>
    <phoneticPr fontId="1" type="noConversion"/>
  </si>
  <si>
    <t>等級</t>
  </si>
  <si>
    <t>能夠在應用程式中辨識出使用App Inventor的元件</t>
    <phoneticPr fontId="1" type="noConversion"/>
  </si>
  <si>
    <t>基本的元件(標籤)</t>
    <phoneticPr fontId="1" type="noConversion"/>
  </si>
  <si>
    <t>大多數的元件(顏色)</t>
    <phoneticPr fontId="1" type="noConversion"/>
  </si>
  <si>
    <t>了解</t>
    <phoneticPr fontId="1" type="noConversion"/>
  </si>
  <si>
    <t>能夠解釋和比較在應用程式中使用元件的實用性</t>
    <phoneticPr fontId="1" type="noConversion"/>
  </si>
  <si>
    <t>無法解釋</t>
    <phoneticPr fontId="1" type="noConversion"/>
  </si>
  <si>
    <t>解釋正確的用法</t>
    <phoneticPr fontId="1" type="noConversion"/>
  </si>
  <si>
    <t>解釋並選擇多個元件和變數</t>
    <phoneticPr fontId="1" type="noConversion"/>
  </si>
  <si>
    <t>了解並能解釋複雜的組成元件及動畫</t>
    <phoneticPr fontId="1" type="noConversion"/>
  </si>
  <si>
    <t>應用</t>
    <phoneticPr fontId="1" type="noConversion"/>
  </si>
  <si>
    <t>能夠將事件概念 (WhenDo) 應用於不熟悉的問題</t>
  </si>
  <si>
    <t>缺發能力</t>
    <phoneticPr fontId="1" type="noConversion"/>
  </si>
  <si>
    <t>能夠使用單個事件</t>
    <phoneticPr fontId="1" type="noConversion"/>
  </si>
  <si>
    <t>使用事件來實現一致性的圖像使用者介面和執行結果</t>
    <phoneticPr fontId="1" type="noConversion"/>
  </si>
  <si>
    <t>使用多個事件</t>
    <phoneticPr fontId="1" type="noConversion"/>
  </si>
  <si>
    <t>使用已知複雜的組成元件，如傳感器來解決新問題</t>
    <phoneticPr fontId="1" type="noConversion"/>
  </si>
  <si>
    <t>分析</t>
    <phoneticPr fontId="1" type="noConversion"/>
  </si>
  <si>
    <t>分析應用程式、選擇適合的執行元件及需求納入元素的技能</t>
    <phoneticPr fontId="1" type="noConversion"/>
  </si>
  <si>
    <t>缺乏定義方法的能力</t>
    <phoneticPr fontId="1" type="noConversion"/>
  </si>
  <si>
    <t>能夠使用一些，但不是所有的實施方法</t>
    <phoneticPr fontId="1" type="noConversion"/>
  </si>
  <si>
    <t>將需求分解為適當的元素</t>
  </si>
  <si>
    <t>向他人建議替代方案的能力</t>
  </si>
  <si>
    <t>能夠從備選方案中選擇好的方法</t>
  </si>
  <si>
    <t>評鑑</t>
    <phoneticPr fontId="1" type="noConversion"/>
  </si>
  <si>
    <t>在關於您的應用程式和執行程序做出判斷的技能，包括限制識別</t>
    <phoneticPr fontId="1" type="noConversion"/>
  </si>
  <si>
    <t>無法在自己的應用程式上評估問題</t>
    <phoneticPr fontId="1" type="noConversion"/>
  </si>
  <si>
    <t>感覺到問題，但並不總是使用正確的術語</t>
    <phoneticPr fontId="1" type="noConversion"/>
  </si>
  <si>
    <t>在應用程式中傳達限制和問題</t>
    <phoneticPr fontId="1" type="noConversion"/>
  </si>
  <si>
    <t>討論其他人如何應用以及為什麼使用元件</t>
    <phoneticPr fontId="1" type="noConversion"/>
  </si>
  <si>
    <t>熟練判斷App Inventor的限制並測試Bug</t>
    <phoneticPr fontId="1" type="noConversion"/>
  </si>
  <si>
    <t>能夠定義和構建應用程式和課堂中未涵蓋的功能，包括定義應用程式的需求和探索解決方案</t>
    <phoneticPr fontId="1" type="noConversion"/>
  </si>
  <si>
    <t>沒有創造新方法的能力</t>
  </si>
  <si>
    <t>能夠在幫助和建議下創建新的應用程式</t>
    <phoneticPr fontId="1" type="noConversion"/>
  </si>
  <si>
    <t>了解設計、規劃和實施</t>
    <phoneticPr fontId="1" type="noConversion"/>
  </si>
  <si>
    <t>設計自己的原創解決方案並整合Android activities</t>
    <phoneticPr fontId="1" type="noConversion"/>
  </si>
  <si>
    <t>.</t>
    <phoneticPr fontId="1" type="noConversion"/>
  </si>
  <si>
    <t>學生27</t>
  </si>
  <si>
    <t>學生26</t>
  </si>
  <si>
    <t>學生25</t>
  </si>
  <si>
    <t>學生24</t>
  </si>
  <si>
    <t>學生23</t>
  </si>
  <si>
    <t>學生22</t>
  </si>
  <si>
    <t>學生21</t>
  </si>
  <si>
    <t>學生20</t>
  </si>
  <si>
    <t>學生19</t>
  </si>
  <si>
    <t>學生18</t>
  </si>
  <si>
    <t>學生17</t>
  </si>
  <si>
    <t>學生16</t>
  </si>
  <si>
    <t>學生15</t>
  </si>
  <si>
    <t>學生14</t>
  </si>
  <si>
    <t>學生13</t>
  </si>
  <si>
    <t>學生12</t>
  </si>
  <si>
    <t>學生11</t>
  </si>
  <si>
    <t>學生10</t>
  </si>
  <si>
    <t>學生9</t>
  </si>
  <si>
    <t>學生8</t>
  </si>
  <si>
    <t>學生7</t>
  </si>
  <si>
    <t>學生6</t>
  </si>
  <si>
    <t>學生5</t>
  </si>
  <si>
    <t>學生4</t>
  </si>
  <si>
    <t>學生3</t>
  </si>
  <si>
    <t>學生2</t>
  </si>
  <si>
    <t>學生1</t>
    <phoneticPr fontId="1" type="noConversion"/>
  </si>
  <si>
    <t>無法辨識</t>
    <phoneticPr fontId="1" type="noConversion"/>
  </si>
  <si>
    <t>總分</t>
    <phoneticPr fontId="1" type="noConversion"/>
  </si>
  <si>
    <t>小計</t>
    <phoneticPr fontId="1" type="noConversion"/>
  </si>
  <si>
    <t>記憶</t>
    <phoneticPr fontId="1" type="noConversion"/>
  </si>
  <si>
    <t>複雜的元件</t>
    <phoneticPr fontId="1" type="noConversion"/>
  </si>
  <si>
    <t>除了使用過的，如方向感測器，WebDB</t>
    <phoneticPr fontId="1" type="noConversion"/>
  </si>
  <si>
    <t>解釋一些(文字方塊)</t>
    <phoneticPr fontId="1" type="noConversion"/>
  </si>
  <si>
    <t>創作</t>
    <phoneticPr fontId="1" type="noConversion"/>
  </si>
  <si>
    <t>能夠擴充和結合實例</t>
    <phoneticPr fontId="1" type="noConversion"/>
  </si>
  <si>
    <t>學號</t>
    <phoneticPr fontId="1" type="noConversion"/>
  </si>
  <si>
    <t>0001</t>
    <phoneticPr fontId="1" type="noConversion"/>
  </si>
  <si>
    <t>0002</t>
    <phoneticPr fontId="1" type="noConversion"/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</si>
  <si>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</si>
  <si>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</si>
  <si>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</si>
  <si>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</si>
  <si>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</si>
  <si>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</si>
  <si>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</si>
  <si>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</si>
  <si>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</si>
  <si>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</si>
  <si>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</si>
  <si>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</si>
  <si>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</si>
  <si>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</si>
  <si>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</si>
  <si>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</si>
  <si>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</si>
  <si>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</si>
  <si>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</si>
  <si>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</si>
  <si>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</si>
  <si>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</si>
  <si>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</si>
  <si>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</si>
  <si>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</si>
  <si>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認知的類別</t>
    <phoneticPr fontId="1" type="noConversion"/>
  </si>
  <si>
    <r>
      <rPr>
        <vertAlign val="subscript"/>
        <sz val="18"/>
        <color theme="1"/>
        <rFont val="新細明體"/>
        <family val="1"/>
        <charset val="136"/>
        <scheme val="minor"/>
      </rPr>
      <t xml:space="preserve">姓名      </t>
    </r>
    <r>
      <rPr>
        <vertAlign val="superscript"/>
        <sz val="18"/>
        <color theme="1"/>
        <rFont val="新細明體"/>
        <family val="1"/>
        <charset val="136"/>
        <scheme val="minor"/>
      </rPr>
      <t>類別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</si>
</sst>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vertAlign val="subscript"/>
      <sz val="18"/>
      <color theme="1"/>
      <name val="新細明體"/>
      <family val="1"/>
      <charset val="136"/>
      <scheme val="minor"/>
    </font>
    <font>
      <vertAlign val="superscript"/>
      <sz val="18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NumberFormat="1">
      <alignment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A3"/>
    </sheetView>
  </sheetViews>
  <sheetFormatPr defaultRowHeight="16.5" x14ac:dyDescent="0.25"/>
  <cols>
    <col min="1" max="1" width="7.875" style="4" customWidth="1"/>
    <col min="2" max="2" width="28.75" customWidth="1"/>
    <col min="3" max="3" width="20.5" bestFit="1" customWidth="1"/>
    <col min="4" max="8" width="20.625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103</v>
      </c>
      <c r="B2" s="24" t="s">
        <v>1</v>
      </c>
      <c r="C2" s="26" t="s">
        <v>2</v>
      </c>
      <c r="D2" s="27"/>
      <c r="E2" s="27"/>
      <c r="F2" s="27"/>
      <c r="G2" s="28"/>
    </row>
    <row r="3" spans="1:7" ht="31.5" customHeight="1" x14ac:dyDescent="0.25">
      <c r="A3" s="23"/>
      <c r="B3" s="25"/>
      <c r="C3" s="18">
        <v>1</v>
      </c>
      <c r="D3" s="18">
        <v>2</v>
      </c>
      <c r="E3" s="18">
        <v>3</v>
      </c>
      <c r="F3" s="18">
        <v>4</v>
      </c>
      <c r="G3" s="18">
        <v>5</v>
      </c>
    </row>
    <row r="4" spans="1:7" ht="54.95" customHeight="1" x14ac:dyDescent="0.25">
      <c r="A4" s="10" t="s">
        <v>69</v>
      </c>
      <c r="B4" s="17" t="s">
        <v>3</v>
      </c>
      <c r="C4" s="17" t="s">
        <v>66</v>
      </c>
      <c r="D4" s="17" t="s">
        <v>4</v>
      </c>
      <c r="E4" s="17" t="s">
        <v>5</v>
      </c>
      <c r="F4" s="17" t="s">
        <v>70</v>
      </c>
      <c r="G4" s="17" t="s">
        <v>71</v>
      </c>
    </row>
    <row r="5" spans="1:7" ht="54.95" customHeight="1" x14ac:dyDescent="0.25">
      <c r="A5" s="10" t="s">
        <v>6</v>
      </c>
      <c r="B5" s="17" t="s">
        <v>7</v>
      </c>
      <c r="C5" s="17" t="s">
        <v>8</v>
      </c>
      <c r="D5" s="17" t="s">
        <v>72</v>
      </c>
      <c r="E5" s="17" t="s">
        <v>9</v>
      </c>
      <c r="F5" s="17" t="s">
        <v>10</v>
      </c>
      <c r="G5" s="17" t="s">
        <v>11</v>
      </c>
    </row>
    <row r="6" spans="1:7" ht="54.95" customHeight="1" x14ac:dyDescent="0.25">
      <c r="A6" s="10" t="s">
        <v>12</v>
      </c>
      <c r="B6" s="17" t="s">
        <v>13</v>
      </c>
      <c r="C6" s="17" t="s">
        <v>14</v>
      </c>
      <c r="D6" s="17" t="s">
        <v>15</v>
      </c>
      <c r="E6" s="17" t="s">
        <v>16</v>
      </c>
      <c r="F6" s="17" t="s">
        <v>17</v>
      </c>
      <c r="G6" s="17" t="s">
        <v>18</v>
      </c>
    </row>
    <row r="7" spans="1:7" ht="54.95" customHeight="1" x14ac:dyDescent="0.25">
      <c r="A7" s="10" t="s">
        <v>19</v>
      </c>
      <c r="B7" s="17" t="s">
        <v>20</v>
      </c>
      <c r="C7" s="17" t="s">
        <v>21</v>
      </c>
      <c r="D7" s="17" t="s">
        <v>22</v>
      </c>
      <c r="E7" s="17" t="s">
        <v>23</v>
      </c>
      <c r="F7" s="17" t="s">
        <v>24</v>
      </c>
      <c r="G7" s="17" t="s">
        <v>25</v>
      </c>
    </row>
    <row r="8" spans="1:7" ht="54.95" customHeight="1" x14ac:dyDescent="0.25">
      <c r="A8" s="10" t="s">
        <v>26</v>
      </c>
      <c r="B8" s="17" t="s">
        <v>27</v>
      </c>
      <c r="C8" s="17" t="s">
        <v>28</v>
      </c>
      <c r="D8" s="17" t="s">
        <v>29</v>
      </c>
      <c r="E8" s="17" t="s">
        <v>30</v>
      </c>
      <c r="F8" s="17" t="s">
        <v>31</v>
      </c>
      <c r="G8" s="17" t="s">
        <v>32</v>
      </c>
    </row>
    <row r="9" spans="1:7" ht="49.5" x14ac:dyDescent="0.25">
      <c r="A9" s="10" t="s">
        <v>73</v>
      </c>
      <c r="B9" s="17" t="s">
        <v>33</v>
      </c>
      <c r="C9" s="17" t="s">
        <v>34</v>
      </c>
      <c r="D9" s="17" t="s">
        <v>35</v>
      </c>
      <c r="E9" s="17" t="s">
        <v>36</v>
      </c>
      <c r="F9" s="17" t="s">
        <v>74</v>
      </c>
      <c r="G9" s="17" t="s">
        <v>37</v>
      </c>
    </row>
  </sheetData>
  <mergeCells count="4">
    <mergeCell ref="A1:G1"/>
    <mergeCell ref="A2:A3"/>
    <mergeCell ref="B2:B3"/>
    <mergeCell ref="C2:G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M2" sqref="M2"/>
    </sheetView>
  </sheetViews>
  <sheetFormatPr defaultRowHeight="16.5" x14ac:dyDescent="0.25"/>
  <cols>
    <col min="1" max="1" width="9" style="4"/>
    <col min="2" max="2" width="12.875" style="4" customWidth="1"/>
    <col min="3" max="3" width="15.625" customWidth="1"/>
    <col min="4" max="4" width="2.625" style="7" hidden="1" customWidth="1"/>
    <col min="5" max="5" width="15.625" customWidth="1"/>
    <col min="6" max="6" width="2.625" hidden="1" customWidth="1"/>
    <col min="7" max="7" width="15.625" customWidth="1"/>
    <col min="8" max="8" width="2.625" hidden="1" customWidth="1"/>
    <col min="9" max="9" width="15.625" customWidth="1"/>
    <col min="10" max="10" width="2.625" hidden="1" customWidth="1"/>
    <col min="11" max="11" width="15.625" customWidth="1"/>
    <col min="12" max="12" width="2.625" hidden="1" customWidth="1"/>
    <col min="13" max="13" width="15.625" customWidth="1"/>
    <col min="14" max="14" width="2.625" hidden="1" customWidth="1"/>
    <col min="15" max="16" width="8" style="12" bestFit="1" customWidth="1"/>
    <col min="17" max="17" width="9" customWidth="1"/>
    <col min="18" max="22" width="13.625" hidden="1" customWidth="1"/>
    <col min="23" max="23" width="16.125" hidden="1" customWidth="1"/>
    <col min="24" max="24" width="5.5" hidden="1" customWidth="1"/>
    <col min="25" max="25" width="5" customWidth="1"/>
  </cols>
  <sheetData>
    <row r="1" spans="1:24" s="4" customFormat="1" ht="45" customHeight="1" x14ac:dyDescent="0.25">
      <c r="A1" s="3" t="s">
        <v>75</v>
      </c>
      <c r="B1" s="5" t="s">
        <v>104</v>
      </c>
      <c r="C1" s="6" t="str">
        <f>("1."&amp;R1)</f>
        <v>1.記憶</v>
      </c>
      <c r="D1" s="9"/>
      <c r="E1" s="6" t="str">
        <f>("2."&amp;S1)</f>
        <v>2.了解</v>
      </c>
      <c r="F1" s="9"/>
      <c r="G1" s="3" t="str">
        <f>("3."&amp;T1)</f>
        <v>3.應用</v>
      </c>
      <c r="H1" s="3"/>
      <c r="I1" s="3" t="str">
        <f>("4."&amp;U1)</f>
        <v>4.分析</v>
      </c>
      <c r="J1" s="3"/>
      <c r="K1" s="3" t="str">
        <f>("5."&amp;V1)</f>
        <v>5.評鑑</v>
      </c>
      <c r="L1" s="3"/>
      <c r="M1" s="3" t="str">
        <f>("6."&amp;W1)</f>
        <v>6.創作</v>
      </c>
      <c r="N1" s="3"/>
      <c r="O1" s="8" t="s">
        <v>68</v>
      </c>
      <c r="P1" s="8" t="s">
        <v>67</v>
      </c>
      <c r="R1" s="11" t="str">
        <f>學習層次!A4</f>
        <v>記憶</v>
      </c>
      <c r="S1" s="11" t="str">
        <f>學習層次!A5</f>
        <v>了解</v>
      </c>
      <c r="T1" s="11" t="str">
        <f>學習層次!A6</f>
        <v>應用</v>
      </c>
      <c r="U1" s="11" t="str">
        <f>學習層次!A7</f>
        <v>分析</v>
      </c>
      <c r="V1" s="11" t="str">
        <f>學習層次!A8</f>
        <v>評鑑</v>
      </c>
      <c r="W1" s="11" t="str">
        <f>學習層次!A9</f>
        <v>創作</v>
      </c>
      <c r="X1" s="11" t="str">
        <f>學習層次!C2</f>
        <v>等級</v>
      </c>
    </row>
    <row r="2" spans="1:24" x14ac:dyDescent="0.25">
      <c r="A2" s="19" t="s">
        <v>76</v>
      </c>
      <c r="B2" s="1" t="s">
        <v>65</v>
      </c>
      <c r="C2" s="14"/>
      <c r="D2" s="15" t="str">
        <f>IFERROR(VLOOKUP(C2,$R$2:$X$6,7,FALSE),"")</f>
        <v/>
      </c>
      <c r="E2" s="16"/>
      <c r="F2" s="16" t="str">
        <f>IFERROR(VLOOKUP(E2,$S$2:$X$6,6,FALSE),"")</f>
        <v/>
      </c>
      <c r="G2" s="16"/>
      <c r="H2" s="16" t="str">
        <f>IFERROR(VLOOKUP(G2,$T$2:$X$6,5,FALSE),"")</f>
        <v/>
      </c>
      <c r="I2" s="16"/>
      <c r="J2" s="16" t="str">
        <f>IFERROR(VLOOKUP(I2,$U$2:$X$6,4,FALSE),"")</f>
        <v/>
      </c>
      <c r="K2" s="16"/>
      <c r="L2" s="16" t="str">
        <f>IFERROR(VLOOKUP(K2,$V$2:$X$6,3,FALSE),"")</f>
        <v/>
      </c>
      <c r="M2" s="16"/>
      <c r="N2" s="2" t="str">
        <f>IFERROR(VLOOKUP(M2,$W$2:$X$6,2,FALSE),"")</f>
        <v/>
      </c>
      <c r="O2" s="13">
        <f>SUM(D2,F2,H2,J2,L2,N2)</f>
        <v>0</v>
      </c>
      <c r="P2" s="13">
        <f>ROUND(SUM(E2,G2,I2,K2,M2,O2)*(100/30),2)</f>
        <v>0</v>
      </c>
      <c r="R2" s="2" t="str">
        <f>學習層次!C4</f>
        <v>無法辨識</v>
      </c>
      <c r="S2" s="2" t="str">
        <f>學習層次!C5</f>
        <v>無法解釋</v>
      </c>
      <c r="T2" s="2" t="str">
        <f>學習層次!C6</f>
        <v>缺發能力</v>
      </c>
      <c r="U2" s="2" t="str">
        <f>學習層次!C7</f>
        <v>缺乏定義方法的能力</v>
      </c>
      <c r="V2" s="2" t="str">
        <f>學習層次!C8</f>
        <v>無法在自己的應用程式上評估問題</v>
      </c>
      <c r="W2" s="2" t="str">
        <f>學習層次!C9</f>
        <v>沒有創造新方法的能力</v>
      </c>
      <c r="X2" s="11">
        <f>學習層次!C3</f>
        <v>1</v>
      </c>
    </row>
    <row r="3" spans="1:24" x14ac:dyDescent="0.25">
      <c r="A3" s="19" t="s">
        <v>77</v>
      </c>
      <c r="B3" s="1" t="s">
        <v>64</v>
      </c>
      <c r="C3" s="14"/>
      <c r="D3" s="15" t="str">
        <f t="shared" ref="D3:D28" si="0">IFERROR(VLOOKUP(C3,$R$2:$X$6,7,FALSE),"")</f>
        <v/>
      </c>
      <c r="E3" s="16"/>
      <c r="F3" s="16" t="str">
        <f t="shared" ref="F3:F28" si="1">IFERROR(VLOOKUP(E3,$S$2:$X$6,6,FALSE),"")</f>
        <v/>
      </c>
      <c r="G3" s="16"/>
      <c r="H3" s="16" t="str">
        <f t="shared" ref="H3:H28" si="2">IFERROR(VLOOKUP(G3,$T$2:$X$6,5,FALSE),"")</f>
        <v/>
      </c>
      <c r="I3" s="16"/>
      <c r="J3" s="16" t="str">
        <f t="shared" ref="J3:J28" si="3">IFERROR(VLOOKUP(I3,$U$2:$X$6,4,FALSE),"")</f>
        <v/>
      </c>
      <c r="K3" s="16"/>
      <c r="L3" s="16" t="str">
        <f t="shared" ref="L3:L28" si="4">IFERROR(VLOOKUP(K3,$V$2:$X$6,3,FALSE),"")</f>
        <v/>
      </c>
      <c r="M3" s="16"/>
      <c r="N3" s="2" t="str">
        <f t="shared" ref="N3:N28" si="5">IFERROR(VLOOKUP(M3,$W$2:$X$6,2,FALSE),"")</f>
        <v/>
      </c>
      <c r="O3" s="13">
        <f t="shared" ref="O3:O28" si="6">SUM(D3,F3,H3,J3,L3,N3)</f>
        <v>0</v>
      </c>
      <c r="P3" s="13">
        <f t="shared" ref="P3:P28" si="7">ROUND(SUM(E3,G3,I3,K3,M3,O3)*(100/30),2)</f>
        <v>0</v>
      </c>
      <c r="R3" s="2" t="str">
        <f>學習層次!D4</f>
        <v>基本的元件(標籤)</v>
      </c>
      <c r="S3" s="2" t="str">
        <f>學習層次!D5</f>
        <v>解釋一些(文字方塊)</v>
      </c>
      <c r="T3" s="2" t="str">
        <f>學習層次!D6</f>
        <v>能夠使用單個事件</v>
      </c>
      <c r="U3" s="2" t="str">
        <f>學習層次!D7</f>
        <v>能夠使用一些，但不是所有的實施方法</v>
      </c>
      <c r="V3" s="2" t="str">
        <f>學習層次!D8</f>
        <v>感覺到問題，但並不總是使用正確的術語</v>
      </c>
      <c r="W3" s="2" t="str">
        <f>學習層次!D9</f>
        <v>能夠在幫助和建議下創建新的應用程式</v>
      </c>
      <c r="X3" s="11">
        <f>學習層次!D3</f>
        <v>2</v>
      </c>
    </row>
    <row r="4" spans="1:24" x14ac:dyDescent="0.25">
      <c r="A4" s="19" t="s">
        <v>78</v>
      </c>
      <c r="B4" s="1" t="s">
        <v>63</v>
      </c>
      <c r="C4" s="14"/>
      <c r="D4" s="15" t="str">
        <f t="shared" si="0"/>
        <v/>
      </c>
      <c r="E4" s="16"/>
      <c r="F4" s="16" t="str">
        <f t="shared" si="1"/>
        <v/>
      </c>
      <c r="G4" s="16"/>
      <c r="H4" s="16" t="str">
        <f t="shared" si="2"/>
        <v/>
      </c>
      <c r="I4" s="16"/>
      <c r="J4" s="16" t="str">
        <f t="shared" si="3"/>
        <v/>
      </c>
      <c r="K4" s="16"/>
      <c r="L4" s="16" t="str">
        <f t="shared" si="4"/>
        <v/>
      </c>
      <c r="M4" s="16"/>
      <c r="N4" s="2" t="str">
        <f t="shared" si="5"/>
        <v/>
      </c>
      <c r="O4" s="13">
        <f t="shared" si="6"/>
        <v>0</v>
      </c>
      <c r="P4" s="13">
        <f t="shared" si="7"/>
        <v>0</v>
      </c>
      <c r="R4" s="2" t="str">
        <f>學習層次!E4</f>
        <v>大多數的元件(顏色)</v>
      </c>
      <c r="S4" s="2" t="str">
        <f>學習層次!E5</f>
        <v>解釋正確的用法</v>
      </c>
      <c r="T4" s="2" t="str">
        <f>學習層次!E6</f>
        <v>使用事件來實現一致性的圖像使用者介面和執行結果</v>
      </c>
      <c r="U4" s="2" t="str">
        <f>學習層次!E7</f>
        <v>將需求分解為適當的元素</v>
      </c>
      <c r="V4" s="2" t="str">
        <f>學習層次!E8</f>
        <v>在應用程式中傳達限制和問題</v>
      </c>
      <c r="W4" s="2" t="str">
        <f>學習層次!E9</f>
        <v>了解設計、規劃和實施</v>
      </c>
      <c r="X4" s="11">
        <f>學習層次!E3</f>
        <v>3</v>
      </c>
    </row>
    <row r="5" spans="1:24" x14ac:dyDescent="0.25">
      <c r="A5" s="19" t="s">
        <v>79</v>
      </c>
      <c r="B5" s="1" t="s">
        <v>62</v>
      </c>
      <c r="C5" s="14"/>
      <c r="D5" s="15" t="str">
        <f t="shared" si="0"/>
        <v/>
      </c>
      <c r="E5" s="16"/>
      <c r="F5" s="16" t="str">
        <f t="shared" si="1"/>
        <v/>
      </c>
      <c r="G5" s="16"/>
      <c r="H5" s="16" t="str">
        <f t="shared" si="2"/>
        <v/>
      </c>
      <c r="I5" s="16"/>
      <c r="J5" s="16" t="str">
        <f t="shared" si="3"/>
        <v/>
      </c>
      <c r="K5" s="16"/>
      <c r="L5" s="16" t="str">
        <f t="shared" si="4"/>
        <v/>
      </c>
      <c r="M5" s="16"/>
      <c r="N5" s="2" t="str">
        <f t="shared" si="5"/>
        <v/>
      </c>
      <c r="O5" s="13">
        <f t="shared" si="6"/>
        <v>0</v>
      </c>
      <c r="P5" s="13">
        <f t="shared" si="7"/>
        <v>0</v>
      </c>
      <c r="R5" s="2" t="str">
        <f>學習層次!F4</f>
        <v>複雜的元件</v>
      </c>
      <c r="S5" s="2" t="str">
        <f>學習層次!F5</f>
        <v>解釋並選擇多個元件和變數</v>
      </c>
      <c r="T5" s="2" t="str">
        <f>學習層次!F6</f>
        <v>使用多個事件</v>
      </c>
      <c r="U5" s="2" t="str">
        <f>學習層次!G7</f>
        <v>能夠從備選方案中選擇好的方法</v>
      </c>
      <c r="V5" s="2" t="str">
        <f>學習層次!F8</f>
        <v>討論其他人如何應用以及為什麼使用元件</v>
      </c>
      <c r="W5" s="2" t="str">
        <f>學習層次!F9</f>
        <v>能夠擴充和結合實例</v>
      </c>
      <c r="X5" s="11">
        <f>學習層次!F3</f>
        <v>4</v>
      </c>
    </row>
    <row r="6" spans="1:24" x14ac:dyDescent="0.25">
      <c r="A6" s="19" t="s">
        <v>80</v>
      </c>
      <c r="B6" s="1" t="s">
        <v>61</v>
      </c>
      <c r="C6" s="14"/>
      <c r="D6" s="15" t="str">
        <f t="shared" si="0"/>
        <v/>
      </c>
      <c r="E6" s="16"/>
      <c r="F6" s="16" t="str">
        <f t="shared" si="1"/>
        <v/>
      </c>
      <c r="G6" s="16"/>
      <c r="H6" s="16" t="str">
        <f t="shared" si="2"/>
        <v/>
      </c>
      <c r="I6" s="16"/>
      <c r="J6" s="16" t="str">
        <f t="shared" si="3"/>
        <v/>
      </c>
      <c r="K6" s="16"/>
      <c r="L6" s="16" t="str">
        <f t="shared" si="4"/>
        <v/>
      </c>
      <c r="M6" s="16"/>
      <c r="N6" s="2" t="str">
        <f t="shared" si="5"/>
        <v/>
      </c>
      <c r="O6" s="13">
        <f t="shared" si="6"/>
        <v>0</v>
      </c>
      <c r="P6" s="13">
        <f t="shared" si="7"/>
        <v>0</v>
      </c>
      <c r="R6" s="2" t="str">
        <f>學習層次!G4</f>
        <v>除了使用過的，如方向感測器，WebDB</v>
      </c>
      <c r="S6" s="2" t="str">
        <f>學習層次!G5</f>
        <v>了解並能解釋複雜的組成元件及動畫</v>
      </c>
      <c r="T6" s="2" t="str">
        <f>學習層次!G6</f>
        <v>使用已知複雜的組成元件，如傳感器來解決新問題</v>
      </c>
      <c r="U6" s="2" t="str">
        <f>學習層次!G7</f>
        <v>能夠從備選方案中選擇好的方法</v>
      </c>
      <c r="V6" s="2" t="str">
        <f>學習層次!G8</f>
        <v>熟練判斷App Inventor的限制並測試Bug</v>
      </c>
      <c r="W6" s="2" t="str">
        <f>學習層次!G9</f>
        <v>設計自己的原創解決方案並整合Android activities</v>
      </c>
      <c r="X6" s="11">
        <f>學習層次!G3</f>
        <v>5</v>
      </c>
    </row>
    <row r="7" spans="1:24" x14ac:dyDescent="0.25">
      <c r="A7" s="19" t="s">
        <v>81</v>
      </c>
      <c r="B7" s="1" t="s">
        <v>60</v>
      </c>
      <c r="C7" s="14"/>
      <c r="D7" s="15" t="str">
        <f t="shared" si="0"/>
        <v/>
      </c>
      <c r="E7" s="16"/>
      <c r="F7" s="16" t="str">
        <f t="shared" si="1"/>
        <v/>
      </c>
      <c r="G7" s="16"/>
      <c r="H7" s="16" t="str">
        <f t="shared" si="2"/>
        <v/>
      </c>
      <c r="I7" s="16"/>
      <c r="J7" s="16" t="str">
        <f t="shared" si="3"/>
        <v/>
      </c>
      <c r="K7" s="16"/>
      <c r="L7" s="16" t="str">
        <f t="shared" si="4"/>
        <v/>
      </c>
      <c r="M7" s="16"/>
      <c r="N7" s="2" t="str">
        <f t="shared" si="5"/>
        <v/>
      </c>
      <c r="O7" s="13">
        <f t="shared" si="6"/>
        <v>0</v>
      </c>
      <c r="P7" s="13">
        <f t="shared" si="7"/>
        <v>0</v>
      </c>
    </row>
    <row r="8" spans="1:24" x14ac:dyDescent="0.25">
      <c r="A8" s="19" t="s">
        <v>82</v>
      </c>
      <c r="B8" s="1" t="s">
        <v>59</v>
      </c>
      <c r="C8" s="14"/>
      <c r="D8" s="15" t="str">
        <f t="shared" si="0"/>
        <v/>
      </c>
      <c r="E8" s="16"/>
      <c r="F8" s="16" t="str">
        <f t="shared" si="1"/>
        <v/>
      </c>
      <c r="G8" s="16"/>
      <c r="H8" s="16" t="str">
        <f t="shared" si="2"/>
        <v/>
      </c>
      <c r="I8" s="16"/>
      <c r="J8" s="16" t="str">
        <f t="shared" si="3"/>
        <v/>
      </c>
      <c r="K8" s="16"/>
      <c r="L8" s="16" t="str">
        <f t="shared" si="4"/>
        <v/>
      </c>
      <c r="M8" s="16"/>
      <c r="N8" s="2" t="str">
        <f t="shared" si="5"/>
        <v/>
      </c>
      <c r="O8" s="13">
        <f t="shared" si="6"/>
        <v>0</v>
      </c>
      <c r="P8" s="13">
        <f t="shared" si="7"/>
        <v>0</v>
      </c>
    </row>
    <row r="9" spans="1:24" x14ac:dyDescent="0.25">
      <c r="A9" s="19" t="s">
        <v>83</v>
      </c>
      <c r="B9" s="1" t="s">
        <v>58</v>
      </c>
      <c r="C9" s="14"/>
      <c r="D9" s="15" t="str">
        <f t="shared" si="0"/>
        <v/>
      </c>
      <c r="E9" s="16"/>
      <c r="F9" s="16" t="str">
        <f t="shared" si="1"/>
        <v/>
      </c>
      <c r="G9" s="16"/>
      <c r="H9" s="16" t="str">
        <f t="shared" si="2"/>
        <v/>
      </c>
      <c r="I9" s="16"/>
      <c r="J9" s="16" t="str">
        <f t="shared" si="3"/>
        <v/>
      </c>
      <c r="K9" s="16"/>
      <c r="L9" s="16" t="str">
        <f t="shared" si="4"/>
        <v/>
      </c>
      <c r="M9" s="16"/>
      <c r="N9" s="2" t="str">
        <f t="shared" si="5"/>
        <v/>
      </c>
      <c r="O9" s="13">
        <f t="shared" si="6"/>
        <v>0</v>
      </c>
      <c r="P9" s="13">
        <f t="shared" si="7"/>
        <v>0</v>
      </c>
    </row>
    <row r="10" spans="1:24" x14ac:dyDescent="0.25">
      <c r="A10" s="19" t="s">
        <v>84</v>
      </c>
      <c r="B10" s="1" t="s">
        <v>57</v>
      </c>
      <c r="C10" s="14"/>
      <c r="D10" s="15" t="str">
        <f t="shared" si="0"/>
        <v/>
      </c>
      <c r="E10" s="16"/>
      <c r="F10" s="16" t="str">
        <f t="shared" si="1"/>
        <v/>
      </c>
      <c r="G10" s="16"/>
      <c r="H10" s="16" t="str">
        <f t="shared" si="2"/>
        <v/>
      </c>
      <c r="I10" s="16"/>
      <c r="J10" s="16" t="str">
        <f t="shared" si="3"/>
        <v/>
      </c>
      <c r="K10" s="16"/>
      <c r="L10" s="16" t="str">
        <f t="shared" si="4"/>
        <v/>
      </c>
      <c r="M10" s="16"/>
      <c r="N10" s="2" t="str">
        <f t="shared" si="5"/>
        <v/>
      </c>
      <c r="O10" s="13">
        <f t="shared" si="6"/>
        <v>0</v>
      </c>
      <c r="P10" s="13">
        <f t="shared" si="7"/>
        <v>0</v>
      </c>
    </row>
    <row r="11" spans="1:24" x14ac:dyDescent="0.25">
      <c r="A11" s="19" t="s">
        <v>85</v>
      </c>
      <c r="B11" s="1" t="s">
        <v>56</v>
      </c>
      <c r="C11" s="14"/>
      <c r="D11" s="15" t="str">
        <f t="shared" si="0"/>
        <v/>
      </c>
      <c r="E11" s="16"/>
      <c r="F11" s="16" t="str">
        <f t="shared" si="1"/>
        <v/>
      </c>
      <c r="G11" s="16"/>
      <c r="H11" s="16" t="str">
        <f t="shared" si="2"/>
        <v/>
      </c>
      <c r="I11" s="16"/>
      <c r="J11" s="16" t="str">
        <f t="shared" si="3"/>
        <v/>
      </c>
      <c r="K11" s="16"/>
      <c r="L11" s="16" t="str">
        <f t="shared" si="4"/>
        <v/>
      </c>
      <c r="M11" s="16"/>
      <c r="N11" s="2" t="str">
        <f t="shared" si="5"/>
        <v/>
      </c>
      <c r="O11" s="13">
        <f t="shared" si="6"/>
        <v>0</v>
      </c>
      <c r="P11" s="13">
        <f t="shared" si="7"/>
        <v>0</v>
      </c>
    </row>
    <row r="12" spans="1:24" x14ac:dyDescent="0.25">
      <c r="A12" s="19" t="s">
        <v>86</v>
      </c>
      <c r="B12" s="1" t="s">
        <v>55</v>
      </c>
      <c r="C12" s="14"/>
      <c r="D12" s="15" t="str">
        <f t="shared" si="0"/>
        <v/>
      </c>
      <c r="E12" s="16"/>
      <c r="F12" s="16" t="str">
        <f t="shared" si="1"/>
        <v/>
      </c>
      <c r="G12" s="16"/>
      <c r="H12" s="16" t="str">
        <f t="shared" si="2"/>
        <v/>
      </c>
      <c r="I12" s="16"/>
      <c r="J12" s="16" t="str">
        <f t="shared" si="3"/>
        <v/>
      </c>
      <c r="K12" s="16"/>
      <c r="L12" s="16" t="str">
        <f t="shared" si="4"/>
        <v/>
      </c>
      <c r="M12" s="16"/>
      <c r="N12" s="2" t="str">
        <f t="shared" si="5"/>
        <v/>
      </c>
      <c r="O12" s="13">
        <f t="shared" si="6"/>
        <v>0</v>
      </c>
      <c r="P12" s="13">
        <f t="shared" si="7"/>
        <v>0</v>
      </c>
    </row>
    <row r="13" spans="1:24" x14ac:dyDescent="0.25">
      <c r="A13" s="19" t="s">
        <v>87</v>
      </c>
      <c r="B13" s="1" t="s">
        <v>54</v>
      </c>
      <c r="C13" s="14"/>
      <c r="D13" s="15" t="str">
        <f t="shared" si="0"/>
        <v/>
      </c>
      <c r="E13" s="16"/>
      <c r="F13" s="16" t="str">
        <f t="shared" si="1"/>
        <v/>
      </c>
      <c r="G13" s="16"/>
      <c r="H13" s="16" t="str">
        <f t="shared" si="2"/>
        <v/>
      </c>
      <c r="I13" s="16"/>
      <c r="J13" s="16" t="str">
        <f t="shared" si="3"/>
        <v/>
      </c>
      <c r="K13" s="16"/>
      <c r="L13" s="16" t="str">
        <f t="shared" si="4"/>
        <v/>
      </c>
      <c r="M13" s="16"/>
      <c r="N13" s="2" t="str">
        <f t="shared" si="5"/>
        <v/>
      </c>
      <c r="O13" s="13">
        <f t="shared" si="6"/>
        <v>0</v>
      </c>
      <c r="P13" s="13">
        <f t="shared" si="7"/>
        <v>0</v>
      </c>
    </row>
    <row r="14" spans="1:24" x14ac:dyDescent="0.25">
      <c r="A14" s="19" t="s">
        <v>88</v>
      </c>
      <c r="B14" s="1" t="s">
        <v>53</v>
      </c>
      <c r="C14" s="14"/>
      <c r="D14" s="15" t="str">
        <f t="shared" si="0"/>
        <v/>
      </c>
      <c r="E14" s="16"/>
      <c r="F14" s="16" t="str">
        <f t="shared" si="1"/>
        <v/>
      </c>
      <c r="G14" s="16"/>
      <c r="H14" s="16" t="str">
        <f t="shared" si="2"/>
        <v/>
      </c>
      <c r="I14" s="16"/>
      <c r="J14" s="16" t="str">
        <f t="shared" si="3"/>
        <v/>
      </c>
      <c r="K14" s="16"/>
      <c r="L14" s="16" t="str">
        <f t="shared" si="4"/>
        <v/>
      </c>
      <c r="M14" s="16"/>
      <c r="N14" s="2" t="str">
        <f t="shared" si="5"/>
        <v/>
      </c>
      <c r="O14" s="13">
        <f t="shared" si="6"/>
        <v>0</v>
      </c>
      <c r="P14" s="13">
        <f t="shared" si="7"/>
        <v>0</v>
      </c>
    </row>
    <row r="15" spans="1:24" x14ac:dyDescent="0.25">
      <c r="A15" s="19" t="s">
        <v>89</v>
      </c>
      <c r="B15" s="1" t="s">
        <v>52</v>
      </c>
      <c r="C15" s="14"/>
      <c r="D15" s="15" t="str">
        <f t="shared" si="0"/>
        <v/>
      </c>
      <c r="E15" s="16"/>
      <c r="F15" s="16" t="str">
        <f t="shared" si="1"/>
        <v/>
      </c>
      <c r="G15" s="16"/>
      <c r="H15" s="16" t="str">
        <f t="shared" si="2"/>
        <v/>
      </c>
      <c r="I15" s="16"/>
      <c r="J15" s="16" t="str">
        <f t="shared" si="3"/>
        <v/>
      </c>
      <c r="K15" s="16"/>
      <c r="L15" s="16" t="str">
        <f t="shared" si="4"/>
        <v/>
      </c>
      <c r="M15" s="16"/>
      <c r="N15" s="2" t="str">
        <f t="shared" si="5"/>
        <v/>
      </c>
      <c r="O15" s="13">
        <f t="shared" si="6"/>
        <v>0</v>
      </c>
      <c r="P15" s="13">
        <f t="shared" si="7"/>
        <v>0</v>
      </c>
    </row>
    <row r="16" spans="1:24" x14ac:dyDescent="0.25">
      <c r="A16" s="19" t="s">
        <v>90</v>
      </c>
      <c r="B16" s="1" t="s">
        <v>51</v>
      </c>
      <c r="C16" s="14"/>
      <c r="D16" s="15" t="str">
        <f t="shared" si="0"/>
        <v/>
      </c>
      <c r="E16" s="16"/>
      <c r="F16" s="16" t="str">
        <f t="shared" si="1"/>
        <v/>
      </c>
      <c r="G16" s="16"/>
      <c r="H16" s="16" t="str">
        <f t="shared" si="2"/>
        <v/>
      </c>
      <c r="I16" s="16"/>
      <c r="J16" s="16" t="str">
        <f t="shared" si="3"/>
        <v/>
      </c>
      <c r="K16" s="16"/>
      <c r="L16" s="16" t="str">
        <f t="shared" si="4"/>
        <v/>
      </c>
      <c r="M16" s="16"/>
      <c r="N16" s="2" t="str">
        <f t="shared" si="5"/>
        <v/>
      </c>
      <c r="O16" s="13">
        <f t="shared" si="6"/>
        <v>0</v>
      </c>
      <c r="P16" s="13">
        <f t="shared" si="7"/>
        <v>0</v>
      </c>
    </row>
    <row r="17" spans="1:16" x14ac:dyDescent="0.25">
      <c r="A17" s="19" t="s">
        <v>91</v>
      </c>
      <c r="B17" s="1" t="s">
        <v>50</v>
      </c>
      <c r="C17" s="14"/>
      <c r="D17" s="15" t="str">
        <f t="shared" si="0"/>
        <v/>
      </c>
      <c r="E17" s="16"/>
      <c r="F17" s="16" t="str">
        <f t="shared" si="1"/>
        <v/>
      </c>
      <c r="G17" s="16"/>
      <c r="H17" s="16" t="str">
        <f t="shared" si="2"/>
        <v/>
      </c>
      <c r="I17" s="16"/>
      <c r="J17" s="16" t="str">
        <f t="shared" si="3"/>
        <v/>
      </c>
      <c r="K17" s="16"/>
      <c r="L17" s="16" t="str">
        <f t="shared" si="4"/>
        <v/>
      </c>
      <c r="M17" s="16"/>
      <c r="N17" s="2" t="str">
        <f t="shared" si="5"/>
        <v/>
      </c>
      <c r="O17" s="13">
        <f t="shared" si="6"/>
        <v>0</v>
      </c>
      <c r="P17" s="13">
        <f t="shared" si="7"/>
        <v>0</v>
      </c>
    </row>
    <row r="18" spans="1:16" x14ac:dyDescent="0.25">
      <c r="A18" s="19" t="s">
        <v>92</v>
      </c>
      <c r="B18" s="1" t="s">
        <v>49</v>
      </c>
      <c r="C18" s="14"/>
      <c r="D18" s="15" t="str">
        <f t="shared" si="0"/>
        <v/>
      </c>
      <c r="E18" s="16"/>
      <c r="F18" s="16" t="str">
        <f t="shared" si="1"/>
        <v/>
      </c>
      <c r="G18" s="16"/>
      <c r="H18" s="16" t="str">
        <f t="shared" si="2"/>
        <v/>
      </c>
      <c r="I18" s="16"/>
      <c r="J18" s="16" t="str">
        <f t="shared" si="3"/>
        <v/>
      </c>
      <c r="K18" s="16"/>
      <c r="L18" s="16" t="str">
        <f t="shared" si="4"/>
        <v/>
      </c>
      <c r="M18" s="16"/>
      <c r="N18" s="2" t="str">
        <f t="shared" si="5"/>
        <v/>
      </c>
      <c r="O18" s="13">
        <f t="shared" si="6"/>
        <v>0</v>
      </c>
      <c r="P18" s="13">
        <f t="shared" si="7"/>
        <v>0</v>
      </c>
    </row>
    <row r="19" spans="1:16" x14ac:dyDescent="0.25">
      <c r="A19" s="19" t="s">
        <v>93</v>
      </c>
      <c r="B19" s="1" t="s">
        <v>48</v>
      </c>
      <c r="C19" s="14"/>
      <c r="D19" s="15" t="str">
        <f t="shared" si="0"/>
        <v/>
      </c>
      <c r="E19" s="16"/>
      <c r="F19" s="16" t="str">
        <f t="shared" si="1"/>
        <v/>
      </c>
      <c r="G19" s="16"/>
      <c r="H19" s="16" t="str">
        <f t="shared" si="2"/>
        <v/>
      </c>
      <c r="I19" s="16"/>
      <c r="J19" s="16" t="str">
        <f t="shared" si="3"/>
        <v/>
      </c>
      <c r="K19" s="16"/>
      <c r="L19" s="16" t="str">
        <f t="shared" si="4"/>
        <v/>
      </c>
      <c r="M19" s="16"/>
      <c r="N19" s="2" t="str">
        <f t="shared" si="5"/>
        <v/>
      </c>
      <c r="O19" s="13">
        <f t="shared" si="6"/>
        <v>0</v>
      </c>
      <c r="P19" s="13">
        <f t="shared" si="7"/>
        <v>0</v>
      </c>
    </row>
    <row r="20" spans="1:16" x14ac:dyDescent="0.25">
      <c r="A20" s="19" t="s">
        <v>94</v>
      </c>
      <c r="B20" s="1" t="s">
        <v>47</v>
      </c>
      <c r="C20" s="14"/>
      <c r="D20" s="15" t="str">
        <f t="shared" si="0"/>
        <v/>
      </c>
      <c r="E20" s="16"/>
      <c r="F20" s="16" t="str">
        <f t="shared" si="1"/>
        <v/>
      </c>
      <c r="G20" s="16"/>
      <c r="H20" s="16" t="str">
        <f t="shared" si="2"/>
        <v/>
      </c>
      <c r="I20" s="16"/>
      <c r="J20" s="16" t="str">
        <f t="shared" si="3"/>
        <v/>
      </c>
      <c r="K20" s="16"/>
      <c r="L20" s="16" t="str">
        <f t="shared" si="4"/>
        <v/>
      </c>
      <c r="M20" s="16"/>
      <c r="N20" s="2" t="str">
        <f t="shared" si="5"/>
        <v/>
      </c>
      <c r="O20" s="13">
        <f t="shared" si="6"/>
        <v>0</v>
      </c>
      <c r="P20" s="13">
        <f t="shared" si="7"/>
        <v>0</v>
      </c>
    </row>
    <row r="21" spans="1:16" x14ac:dyDescent="0.25">
      <c r="A21" s="19" t="s">
        <v>95</v>
      </c>
      <c r="B21" s="1" t="s">
        <v>46</v>
      </c>
      <c r="C21" s="14"/>
      <c r="D21" s="15" t="str">
        <f t="shared" si="0"/>
        <v/>
      </c>
      <c r="E21" s="16"/>
      <c r="F21" s="16" t="str">
        <f t="shared" si="1"/>
        <v/>
      </c>
      <c r="G21" s="16"/>
      <c r="H21" s="16" t="str">
        <f t="shared" si="2"/>
        <v/>
      </c>
      <c r="I21" s="16"/>
      <c r="J21" s="16" t="str">
        <f t="shared" si="3"/>
        <v/>
      </c>
      <c r="K21" s="16"/>
      <c r="L21" s="16" t="str">
        <f t="shared" si="4"/>
        <v/>
      </c>
      <c r="M21" s="16"/>
      <c r="N21" s="2" t="str">
        <f t="shared" si="5"/>
        <v/>
      </c>
      <c r="O21" s="13">
        <f t="shared" si="6"/>
        <v>0</v>
      </c>
      <c r="P21" s="13">
        <f t="shared" si="7"/>
        <v>0</v>
      </c>
    </row>
    <row r="22" spans="1:16" x14ac:dyDescent="0.25">
      <c r="A22" s="19" t="s">
        <v>96</v>
      </c>
      <c r="B22" s="1" t="s">
        <v>45</v>
      </c>
      <c r="C22" s="14"/>
      <c r="D22" s="15" t="str">
        <f t="shared" si="0"/>
        <v/>
      </c>
      <c r="E22" s="16"/>
      <c r="F22" s="16" t="str">
        <f t="shared" si="1"/>
        <v/>
      </c>
      <c r="G22" s="16"/>
      <c r="H22" s="16" t="str">
        <f t="shared" si="2"/>
        <v/>
      </c>
      <c r="I22" s="16"/>
      <c r="J22" s="16" t="str">
        <f t="shared" si="3"/>
        <v/>
      </c>
      <c r="K22" s="16"/>
      <c r="L22" s="16" t="str">
        <f t="shared" si="4"/>
        <v/>
      </c>
      <c r="M22" s="16"/>
      <c r="N22" s="2" t="str">
        <f t="shared" si="5"/>
        <v/>
      </c>
      <c r="O22" s="13">
        <f t="shared" si="6"/>
        <v>0</v>
      </c>
      <c r="P22" s="13">
        <f t="shared" si="7"/>
        <v>0</v>
      </c>
    </row>
    <row r="23" spans="1:16" x14ac:dyDescent="0.25">
      <c r="A23" s="19" t="s">
        <v>97</v>
      </c>
      <c r="B23" s="1" t="s">
        <v>44</v>
      </c>
      <c r="C23" s="14"/>
      <c r="D23" s="15" t="str">
        <f t="shared" si="0"/>
        <v/>
      </c>
      <c r="E23" s="16"/>
      <c r="F23" s="16" t="str">
        <f t="shared" si="1"/>
        <v/>
      </c>
      <c r="G23" s="16"/>
      <c r="H23" s="16" t="str">
        <f t="shared" si="2"/>
        <v/>
      </c>
      <c r="I23" s="16"/>
      <c r="J23" s="16" t="str">
        <f t="shared" si="3"/>
        <v/>
      </c>
      <c r="K23" s="16"/>
      <c r="L23" s="16" t="str">
        <f t="shared" si="4"/>
        <v/>
      </c>
      <c r="M23" s="16"/>
      <c r="N23" s="2" t="str">
        <f t="shared" si="5"/>
        <v/>
      </c>
      <c r="O23" s="13">
        <f t="shared" si="6"/>
        <v>0</v>
      </c>
      <c r="P23" s="13">
        <f t="shared" si="7"/>
        <v>0</v>
      </c>
    </row>
    <row r="24" spans="1:16" x14ac:dyDescent="0.25">
      <c r="A24" s="19" t="s">
        <v>98</v>
      </c>
      <c r="B24" s="1" t="s">
        <v>43</v>
      </c>
      <c r="C24" s="14"/>
      <c r="D24" s="15" t="str">
        <f t="shared" si="0"/>
        <v/>
      </c>
      <c r="E24" s="16"/>
      <c r="F24" s="16" t="str">
        <f t="shared" si="1"/>
        <v/>
      </c>
      <c r="G24" s="16"/>
      <c r="H24" s="16" t="str">
        <f t="shared" si="2"/>
        <v/>
      </c>
      <c r="I24" s="16"/>
      <c r="J24" s="16" t="str">
        <f t="shared" si="3"/>
        <v/>
      </c>
      <c r="K24" s="16"/>
      <c r="L24" s="16" t="str">
        <f t="shared" si="4"/>
        <v/>
      </c>
      <c r="M24" s="16"/>
      <c r="N24" s="2" t="str">
        <f t="shared" si="5"/>
        <v/>
      </c>
      <c r="O24" s="13">
        <f t="shared" si="6"/>
        <v>0</v>
      </c>
      <c r="P24" s="13">
        <f t="shared" si="7"/>
        <v>0</v>
      </c>
    </row>
    <row r="25" spans="1:16" x14ac:dyDescent="0.25">
      <c r="A25" s="19" t="s">
        <v>99</v>
      </c>
      <c r="B25" s="1" t="s">
        <v>42</v>
      </c>
      <c r="C25" s="14"/>
      <c r="D25" s="15" t="str">
        <f t="shared" si="0"/>
        <v/>
      </c>
      <c r="E25" s="16"/>
      <c r="F25" s="16" t="str">
        <f t="shared" si="1"/>
        <v/>
      </c>
      <c r="G25" s="16"/>
      <c r="H25" s="16" t="str">
        <f t="shared" si="2"/>
        <v/>
      </c>
      <c r="I25" s="16"/>
      <c r="J25" s="16" t="str">
        <f t="shared" si="3"/>
        <v/>
      </c>
      <c r="K25" s="16"/>
      <c r="L25" s="16" t="str">
        <f t="shared" si="4"/>
        <v/>
      </c>
      <c r="M25" s="16"/>
      <c r="N25" s="2" t="str">
        <f t="shared" si="5"/>
        <v/>
      </c>
      <c r="O25" s="13">
        <f t="shared" si="6"/>
        <v>0</v>
      </c>
      <c r="P25" s="13">
        <f t="shared" si="7"/>
        <v>0</v>
      </c>
    </row>
    <row r="26" spans="1:16" x14ac:dyDescent="0.25">
      <c r="A26" s="19" t="s">
        <v>100</v>
      </c>
      <c r="B26" s="1" t="s">
        <v>41</v>
      </c>
      <c r="C26" s="14"/>
      <c r="D26" s="15" t="str">
        <f t="shared" si="0"/>
        <v/>
      </c>
      <c r="E26" s="16"/>
      <c r="F26" s="16" t="str">
        <f t="shared" si="1"/>
        <v/>
      </c>
      <c r="G26" s="16"/>
      <c r="H26" s="16" t="str">
        <f t="shared" si="2"/>
        <v/>
      </c>
      <c r="I26" s="16"/>
      <c r="J26" s="16" t="str">
        <f t="shared" si="3"/>
        <v/>
      </c>
      <c r="K26" s="16"/>
      <c r="L26" s="16" t="str">
        <f t="shared" si="4"/>
        <v/>
      </c>
      <c r="M26" s="16"/>
      <c r="N26" s="2" t="str">
        <f t="shared" si="5"/>
        <v/>
      </c>
      <c r="O26" s="13">
        <f t="shared" si="6"/>
        <v>0</v>
      </c>
      <c r="P26" s="13">
        <f t="shared" si="7"/>
        <v>0</v>
      </c>
    </row>
    <row r="27" spans="1:16" x14ac:dyDescent="0.25">
      <c r="A27" s="19" t="s">
        <v>101</v>
      </c>
      <c r="B27" s="1" t="s">
        <v>40</v>
      </c>
      <c r="C27" s="14"/>
      <c r="D27" s="15" t="str">
        <f t="shared" si="0"/>
        <v/>
      </c>
      <c r="E27" s="16"/>
      <c r="F27" s="16" t="str">
        <f t="shared" si="1"/>
        <v/>
      </c>
      <c r="G27" s="16"/>
      <c r="H27" s="16" t="str">
        <f t="shared" si="2"/>
        <v/>
      </c>
      <c r="I27" s="16"/>
      <c r="J27" s="16" t="str">
        <f t="shared" si="3"/>
        <v/>
      </c>
      <c r="K27" s="16"/>
      <c r="L27" s="16" t="str">
        <f t="shared" si="4"/>
        <v/>
      </c>
      <c r="M27" s="16"/>
      <c r="N27" s="2" t="str">
        <f t="shared" si="5"/>
        <v/>
      </c>
      <c r="O27" s="13">
        <f t="shared" si="6"/>
        <v>0</v>
      </c>
      <c r="P27" s="13">
        <f t="shared" si="7"/>
        <v>0</v>
      </c>
    </row>
    <row r="28" spans="1:16" x14ac:dyDescent="0.25">
      <c r="A28" s="19" t="s">
        <v>102</v>
      </c>
      <c r="B28" s="1" t="s">
        <v>39</v>
      </c>
      <c r="C28" s="14"/>
      <c r="D28" s="15" t="str">
        <f t="shared" si="0"/>
        <v/>
      </c>
      <c r="E28" s="16"/>
      <c r="F28" s="16" t="str">
        <f t="shared" si="1"/>
        <v/>
      </c>
      <c r="G28" s="16"/>
      <c r="H28" s="16" t="str">
        <f t="shared" si="2"/>
        <v/>
      </c>
      <c r="I28" s="16"/>
      <c r="J28" s="16" t="str">
        <f t="shared" si="3"/>
        <v/>
      </c>
      <c r="K28" s="16"/>
      <c r="L28" s="16" t="str">
        <f t="shared" si="4"/>
        <v/>
      </c>
      <c r="M28" s="16"/>
      <c r="N28" s="2" t="str">
        <f t="shared" si="5"/>
        <v/>
      </c>
      <c r="O28" s="13">
        <f t="shared" si="6"/>
        <v>0</v>
      </c>
      <c r="P28" s="13">
        <f t="shared" si="7"/>
        <v>0</v>
      </c>
    </row>
    <row r="29" spans="1:16" x14ac:dyDescent="0.25">
      <c r="A29" s="4" t="s">
        <v>38</v>
      </c>
      <c r="B29" s="4" t="s">
        <v>38</v>
      </c>
    </row>
    <row r="30" spans="1:16" x14ac:dyDescent="0.25">
      <c r="A30" s="4" t="s">
        <v>38</v>
      </c>
      <c r="B30" s="4" t="s">
        <v>38</v>
      </c>
    </row>
    <row r="31" spans="1:16" x14ac:dyDescent="0.25">
      <c r="A31" s="4" t="s">
        <v>38</v>
      </c>
      <c r="B31" s="4" t="s">
        <v>38</v>
      </c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</sheetData>
  <phoneticPr fontId="1" type="noConversion"/>
  <dataValidations count="6">
    <dataValidation type="list" allowBlank="1" showInputMessage="1" showErrorMessage="1" sqref="C2:C28">
      <formula1>$R$2:$R$6</formula1>
    </dataValidation>
    <dataValidation type="list" allowBlank="1" showInputMessage="1" showErrorMessage="1" sqref="E2:E28">
      <formula1>$S$2:$S$6</formula1>
    </dataValidation>
    <dataValidation type="list" allowBlank="1" showInputMessage="1" showErrorMessage="1" sqref="G2:G28">
      <formula1>$T$2:$T$6</formula1>
    </dataValidation>
    <dataValidation type="list" allowBlank="1" showInputMessage="1" showErrorMessage="1" sqref="I2:I28">
      <formula1>$U$2:$U$6</formula1>
    </dataValidation>
    <dataValidation type="list" allowBlank="1" showInputMessage="1" showErrorMessage="1" sqref="K2:K28">
      <formula1>$V$2:$V$6</formula1>
    </dataValidation>
    <dataValidation type="list" allowBlank="1" showInputMessage="1" showErrorMessage="1" sqref="M2:M28">
      <formula1>$W$2:$W$6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學習層次</vt:lpstr>
      <vt:lpstr>成績計算表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Chiang</dc:creator>
  <cp:lastModifiedBy>Beverly Chiang</cp:lastModifiedBy>
  <dcterms:created xsi:type="dcterms:W3CDTF">2021-06-25T07:03:34Z</dcterms:created>
  <dcterms:modified xsi:type="dcterms:W3CDTF">2021-07-09T02:42:31Z</dcterms:modified>
</cp:coreProperties>
</file>