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loudStation\推動大學程式設計教學計畫書\plus網站\"/>
    </mc:Choice>
  </mc:AlternateContent>
  <bookViews>
    <workbookView xWindow="0" yWindow="0" windowWidth="28800" windowHeight="12390" activeTab="1"/>
  </bookViews>
  <sheets>
    <sheet name="程式構件" sheetId="1" r:id="rId1"/>
    <sheet name="成績計算表 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" i="4" l="1"/>
  <c r="E1" i="4" s="1"/>
  <c r="AM1" i="4"/>
  <c r="G1" i="4" s="1"/>
  <c r="AN1" i="4"/>
  <c r="I1" i="4" s="1"/>
  <c r="AZ1" i="4"/>
  <c r="AZ2" i="4"/>
  <c r="AZ3" i="4"/>
  <c r="AZ4" i="4"/>
  <c r="AZ5" i="4"/>
  <c r="AK1" i="4"/>
  <c r="C1" i="4" s="1"/>
  <c r="AK2" i="4"/>
  <c r="AK3" i="4"/>
  <c r="AK4" i="4"/>
  <c r="AK5" i="4"/>
  <c r="AL2" i="4"/>
  <c r="AL3" i="4"/>
  <c r="AL4" i="4"/>
  <c r="AL5" i="4"/>
  <c r="AM2" i="4"/>
  <c r="AM3" i="4"/>
  <c r="AM4" i="4"/>
  <c r="AM5" i="4"/>
  <c r="AN2" i="4"/>
  <c r="AN3" i="4"/>
  <c r="AN4" i="4"/>
  <c r="AN5" i="4"/>
  <c r="AO1" i="4"/>
  <c r="K1" i="4" s="1"/>
  <c r="AO2" i="4"/>
  <c r="AO3" i="4"/>
  <c r="AO4" i="4"/>
  <c r="AO5" i="4"/>
  <c r="AP1" i="4"/>
  <c r="M1" i="4" s="1"/>
  <c r="AP2" i="4"/>
  <c r="AP3" i="4"/>
  <c r="AP4" i="4"/>
  <c r="AP5" i="4"/>
  <c r="AQ1" i="4"/>
  <c r="O1" i="4" s="1"/>
  <c r="AQ2" i="4"/>
  <c r="AQ3" i="4"/>
  <c r="AQ4" i="4"/>
  <c r="AQ5" i="4"/>
  <c r="AR1" i="4"/>
  <c r="Q1" i="4" s="1"/>
  <c r="AR2" i="4"/>
  <c r="AR3" i="4"/>
  <c r="AR4" i="4"/>
  <c r="AR5" i="4"/>
  <c r="AS1" i="4"/>
  <c r="S1" i="4" s="1"/>
  <c r="AS2" i="4"/>
  <c r="AS3" i="4"/>
  <c r="AS4" i="4"/>
  <c r="AS5" i="4"/>
  <c r="AT1" i="4"/>
  <c r="U1" i="4" s="1"/>
  <c r="AT2" i="4"/>
  <c r="AT3" i="4"/>
  <c r="AT4" i="4"/>
  <c r="AT5" i="4"/>
  <c r="AU1" i="4"/>
  <c r="W1" i="4" s="1"/>
  <c r="AU2" i="4"/>
  <c r="AU3" i="4"/>
  <c r="AU4" i="4"/>
  <c r="AU5" i="4"/>
  <c r="AV1" i="4"/>
  <c r="Y1" i="4" s="1"/>
  <c r="AV2" i="4"/>
  <c r="AV3" i="4"/>
  <c r="AV4" i="4"/>
  <c r="AV5" i="4"/>
  <c r="AW1" i="4"/>
  <c r="AA1" i="4" s="1"/>
  <c r="AW2" i="4"/>
  <c r="AW3" i="4"/>
  <c r="AW4" i="4"/>
  <c r="AW5" i="4"/>
  <c r="AX1" i="4"/>
  <c r="AC1" i="4" s="1"/>
  <c r="AX2" i="4"/>
  <c r="AX3" i="4"/>
  <c r="AX4" i="4"/>
  <c r="AX5" i="4"/>
  <c r="AY1" i="4"/>
  <c r="AE1" i="4" s="1"/>
  <c r="AY2" i="4"/>
  <c r="AY3" i="4"/>
  <c r="AY4" i="4"/>
  <c r="AY5" i="4"/>
  <c r="AD3" i="4" l="1"/>
  <c r="AD5" i="4"/>
  <c r="AD7" i="4"/>
  <c r="AD9" i="4"/>
  <c r="AD11" i="4"/>
  <c r="AD13" i="4"/>
  <c r="AD15" i="4"/>
  <c r="AD17" i="4"/>
  <c r="AD19" i="4"/>
  <c r="AD21" i="4"/>
  <c r="AD23" i="4"/>
  <c r="AD25" i="4"/>
  <c r="AD27" i="4"/>
  <c r="AD2" i="4"/>
  <c r="AD4" i="4"/>
  <c r="AD8" i="4"/>
  <c r="AD12" i="4"/>
  <c r="AD16" i="4"/>
  <c r="AD20" i="4"/>
  <c r="AD24" i="4"/>
  <c r="AD28" i="4"/>
  <c r="AD6" i="4"/>
  <c r="AD14" i="4"/>
  <c r="AD22" i="4"/>
  <c r="AD10" i="4"/>
  <c r="AD18" i="4"/>
  <c r="AD26" i="4"/>
  <c r="Z3" i="4"/>
  <c r="Z5" i="4"/>
  <c r="Z7" i="4"/>
  <c r="Z9" i="4"/>
  <c r="Z11" i="4"/>
  <c r="Z13" i="4"/>
  <c r="Z15" i="4"/>
  <c r="Z17" i="4"/>
  <c r="Z19" i="4"/>
  <c r="Z21" i="4"/>
  <c r="Z23" i="4"/>
  <c r="Z25" i="4"/>
  <c r="Z27" i="4"/>
  <c r="Z2" i="4"/>
  <c r="Z6" i="4"/>
  <c r="Z10" i="4"/>
  <c r="Z14" i="4"/>
  <c r="Z18" i="4"/>
  <c r="Z22" i="4"/>
  <c r="Z26" i="4"/>
  <c r="Z8" i="4"/>
  <c r="Z16" i="4"/>
  <c r="Z24" i="4"/>
  <c r="Z4" i="4"/>
  <c r="Z12" i="4"/>
  <c r="Z20" i="4"/>
  <c r="Z28" i="4"/>
  <c r="V3" i="4"/>
  <c r="V5" i="4"/>
  <c r="V7" i="4"/>
  <c r="V9" i="4"/>
  <c r="V11" i="4"/>
  <c r="V13" i="4"/>
  <c r="V15" i="4"/>
  <c r="V17" i="4"/>
  <c r="V19" i="4"/>
  <c r="V21" i="4"/>
  <c r="V23" i="4"/>
  <c r="V25" i="4"/>
  <c r="V27" i="4"/>
  <c r="V2" i="4"/>
  <c r="V4" i="4"/>
  <c r="V8" i="4"/>
  <c r="V12" i="4"/>
  <c r="V16" i="4"/>
  <c r="V20" i="4"/>
  <c r="V24" i="4"/>
  <c r="V28" i="4"/>
  <c r="V10" i="4"/>
  <c r="V18" i="4"/>
  <c r="V26" i="4"/>
  <c r="V6" i="4"/>
  <c r="V14" i="4"/>
  <c r="V22" i="4"/>
  <c r="R3" i="4"/>
  <c r="R5" i="4"/>
  <c r="R7" i="4"/>
  <c r="R9" i="4"/>
  <c r="R11" i="4"/>
  <c r="R13" i="4"/>
  <c r="R15" i="4"/>
  <c r="R17" i="4"/>
  <c r="R19" i="4"/>
  <c r="R21" i="4"/>
  <c r="R23" i="4"/>
  <c r="R25" i="4"/>
  <c r="R27" i="4"/>
  <c r="R2" i="4"/>
  <c r="R6" i="4"/>
  <c r="R10" i="4"/>
  <c r="R14" i="4"/>
  <c r="R18" i="4"/>
  <c r="R22" i="4"/>
  <c r="R26" i="4"/>
  <c r="R4" i="4"/>
  <c r="R8" i="4"/>
  <c r="R12" i="4"/>
  <c r="R16" i="4"/>
  <c r="R20" i="4"/>
  <c r="R24" i="4"/>
  <c r="R28" i="4"/>
  <c r="N28" i="4"/>
  <c r="N3" i="4"/>
  <c r="N5" i="4"/>
  <c r="N7" i="4"/>
  <c r="N9" i="4"/>
  <c r="N11" i="4"/>
  <c r="N13" i="4"/>
  <c r="N15" i="4"/>
  <c r="N17" i="4"/>
  <c r="N19" i="4"/>
  <c r="N21" i="4"/>
  <c r="N23" i="4"/>
  <c r="N25" i="4"/>
  <c r="N27" i="4"/>
  <c r="N4" i="4"/>
  <c r="N8" i="4"/>
  <c r="N12" i="4"/>
  <c r="N16" i="4"/>
  <c r="N20" i="4"/>
  <c r="N24" i="4"/>
  <c r="N2" i="4"/>
  <c r="N6" i="4"/>
  <c r="N10" i="4"/>
  <c r="N14" i="4"/>
  <c r="N18" i="4"/>
  <c r="N22" i="4"/>
  <c r="N26" i="4"/>
  <c r="J3" i="4"/>
  <c r="J5" i="4"/>
  <c r="J7" i="4"/>
  <c r="J9" i="4"/>
  <c r="J11" i="4"/>
  <c r="J13" i="4"/>
  <c r="J15" i="4"/>
  <c r="J17" i="4"/>
  <c r="J19" i="4"/>
  <c r="J21" i="4"/>
  <c r="J23" i="4"/>
  <c r="J25" i="4"/>
  <c r="J27" i="4"/>
  <c r="J2" i="4"/>
  <c r="J4" i="4"/>
  <c r="J6" i="4"/>
  <c r="J8" i="4"/>
  <c r="J12" i="4"/>
  <c r="J16" i="4"/>
  <c r="J20" i="4"/>
  <c r="J24" i="4"/>
  <c r="J28" i="4"/>
  <c r="J10" i="4"/>
  <c r="J14" i="4"/>
  <c r="J18" i="4"/>
  <c r="J22" i="4"/>
  <c r="J26" i="4"/>
  <c r="H4" i="4"/>
  <c r="H6" i="4"/>
  <c r="H8" i="4"/>
  <c r="H10" i="4"/>
  <c r="H12" i="4"/>
  <c r="H14" i="4"/>
  <c r="H16" i="4"/>
  <c r="H18" i="4"/>
  <c r="H20" i="4"/>
  <c r="H22" i="4"/>
  <c r="H24" i="4"/>
  <c r="H26" i="4"/>
  <c r="H28" i="4"/>
  <c r="H5" i="4"/>
  <c r="H9" i="4"/>
  <c r="H13" i="4"/>
  <c r="H17" i="4"/>
  <c r="H21" i="4"/>
  <c r="H25" i="4"/>
  <c r="H2" i="4"/>
  <c r="H3" i="4"/>
  <c r="H7" i="4"/>
  <c r="H11" i="4"/>
  <c r="H15" i="4"/>
  <c r="H19" i="4"/>
  <c r="H23" i="4"/>
  <c r="H27" i="4"/>
  <c r="F3" i="4"/>
  <c r="F5" i="4"/>
  <c r="F7" i="4"/>
  <c r="F9" i="4"/>
  <c r="F11" i="4"/>
  <c r="F13" i="4"/>
  <c r="F15" i="4"/>
  <c r="F17" i="4"/>
  <c r="F19" i="4"/>
  <c r="F21" i="4"/>
  <c r="F23" i="4"/>
  <c r="F25" i="4"/>
  <c r="F27" i="4"/>
  <c r="F2" i="4"/>
  <c r="F6" i="4"/>
  <c r="F10" i="4"/>
  <c r="F14" i="4"/>
  <c r="F18" i="4"/>
  <c r="F22" i="4"/>
  <c r="F26" i="4"/>
  <c r="F4" i="4"/>
  <c r="F8" i="4"/>
  <c r="F12" i="4"/>
  <c r="F16" i="4"/>
  <c r="F20" i="4"/>
  <c r="F24" i="4"/>
  <c r="F28" i="4"/>
  <c r="D4" i="4"/>
  <c r="D6" i="4"/>
  <c r="D8" i="4"/>
  <c r="D10" i="4"/>
  <c r="D12" i="4"/>
  <c r="D14" i="4"/>
  <c r="D16" i="4"/>
  <c r="D18" i="4"/>
  <c r="D20" i="4"/>
  <c r="D22" i="4"/>
  <c r="D24" i="4"/>
  <c r="D26" i="4"/>
  <c r="D28" i="4"/>
  <c r="D3" i="4"/>
  <c r="D7" i="4"/>
  <c r="D11" i="4"/>
  <c r="D15" i="4"/>
  <c r="AG15" i="4" s="1"/>
  <c r="AH15" i="4" s="1"/>
  <c r="D19" i="4"/>
  <c r="D23" i="4"/>
  <c r="D27" i="4"/>
  <c r="D5" i="4"/>
  <c r="D9" i="4"/>
  <c r="D13" i="4"/>
  <c r="D17" i="4"/>
  <c r="D21" i="4"/>
  <c r="D25" i="4"/>
  <c r="D2" i="4"/>
  <c r="AF4" i="4"/>
  <c r="AF6" i="4"/>
  <c r="AF8" i="4"/>
  <c r="AF10" i="4"/>
  <c r="AF12" i="4"/>
  <c r="AF14" i="4"/>
  <c r="AF16" i="4"/>
  <c r="AF18" i="4"/>
  <c r="AF20" i="4"/>
  <c r="AF22" i="4"/>
  <c r="AF24" i="4"/>
  <c r="AF26" i="4"/>
  <c r="AF28" i="4"/>
  <c r="AF3" i="4"/>
  <c r="AF7" i="4"/>
  <c r="AF11" i="4"/>
  <c r="AF15" i="4"/>
  <c r="AF19" i="4"/>
  <c r="AF23" i="4"/>
  <c r="AF27" i="4"/>
  <c r="AF9" i="4"/>
  <c r="AF17" i="4"/>
  <c r="AF25" i="4"/>
  <c r="AF5" i="4"/>
  <c r="AF13" i="4"/>
  <c r="AF21" i="4"/>
  <c r="AF2" i="4"/>
  <c r="AB4" i="4"/>
  <c r="AB6" i="4"/>
  <c r="AB8" i="4"/>
  <c r="AB10" i="4"/>
  <c r="AB12" i="4"/>
  <c r="AB14" i="4"/>
  <c r="AB16" i="4"/>
  <c r="AB18" i="4"/>
  <c r="AB20" i="4"/>
  <c r="AB22" i="4"/>
  <c r="AB24" i="4"/>
  <c r="AB26" i="4"/>
  <c r="AB28" i="4"/>
  <c r="AB5" i="4"/>
  <c r="AB9" i="4"/>
  <c r="AB13" i="4"/>
  <c r="AB17" i="4"/>
  <c r="AB21" i="4"/>
  <c r="AB25" i="4"/>
  <c r="AB2" i="4"/>
  <c r="AB3" i="4"/>
  <c r="AB11" i="4"/>
  <c r="AB19" i="4"/>
  <c r="AB27" i="4"/>
  <c r="AB7" i="4"/>
  <c r="AB15" i="4"/>
  <c r="AB23" i="4"/>
  <c r="X4" i="4"/>
  <c r="X6" i="4"/>
  <c r="X8" i="4"/>
  <c r="X10" i="4"/>
  <c r="X12" i="4"/>
  <c r="X14" i="4"/>
  <c r="X16" i="4"/>
  <c r="X18" i="4"/>
  <c r="X20" i="4"/>
  <c r="X22" i="4"/>
  <c r="X24" i="4"/>
  <c r="X26" i="4"/>
  <c r="X28" i="4"/>
  <c r="X3" i="4"/>
  <c r="X7" i="4"/>
  <c r="X11" i="4"/>
  <c r="X15" i="4"/>
  <c r="X19" i="4"/>
  <c r="X23" i="4"/>
  <c r="X27" i="4"/>
  <c r="X5" i="4"/>
  <c r="X13" i="4"/>
  <c r="X21" i="4"/>
  <c r="X2" i="4"/>
  <c r="X9" i="4"/>
  <c r="X17" i="4"/>
  <c r="X25" i="4"/>
  <c r="T4" i="4"/>
  <c r="T6" i="4"/>
  <c r="T8" i="4"/>
  <c r="T10" i="4"/>
  <c r="T5" i="4"/>
  <c r="T9" i="4"/>
  <c r="T12" i="4"/>
  <c r="T14" i="4"/>
  <c r="T16" i="4"/>
  <c r="T18" i="4"/>
  <c r="T20" i="4"/>
  <c r="T22" i="4"/>
  <c r="T24" i="4"/>
  <c r="T26" i="4"/>
  <c r="T28" i="4"/>
  <c r="T7" i="4"/>
  <c r="T13" i="4"/>
  <c r="T17" i="4"/>
  <c r="T21" i="4"/>
  <c r="T25" i="4"/>
  <c r="T2" i="4"/>
  <c r="T3" i="4"/>
  <c r="T11" i="4"/>
  <c r="T15" i="4"/>
  <c r="T19" i="4"/>
  <c r="T23" i="4"/>
  <c r="T27" i="4"/>
  <c r="P4" i="4"/>
  <c r="P6" i="4"/>
  <c r="P8" i="4"/>
  <c r="P10" i="4"/>
  <c r="P12" i="4"/>
  <c r="P14" i="4"/>
  <c r="P16" i="4"/>
  <c r="P18" i="4"/>
  <c r="P20" i="4"/>
  <c r="P22" i="4"/>
  <c r="P24" i="4"/>
  <c r="P26" i="4"/>
  <c r="P28" i="4"/>
  <c r="P3" i="4"/>
  <c r="P7" i="4"/>
  <c r="P11" i="4"/>
  <c r="P15" i="4"/>
  <c r="P19" i="4"/>
  <c r="P23" i="4"/>
  <c r="P27" i="4"/>
  <c r="P5" i="4"/>
  <c r="P9" i="4"/>
  <c r="P13" i="4"/>
  <c r="P17" i="4"/>
  <c r="P21" i="4"/>
  <c r="P25" i="4"/>
  <c r="P2" i="4"/>
  <c r="L4" i="4"/>
  <c r="L6" i="4"/>
  <c r="L8" i="4"/>
  <c r="L10" i="4"/>
  <c r="L12" i="4"/>
  <c r="L3" i="4"/>
  <c r="L7" i="4"/>
  <c r="L11" i="4"/>
  <c r="L14" i="4"/>
  <c r="L16" i="4"/>
  <c r="L18" i="4"/>
  <c r="L20" i="4"/>
  <c r="L22" i="4"/>
  <c r="L24" i="4"/>
  <c r="L26" i="4"/>
  <c r="L28" i="4"/>
  <c r="L5" i="4"/>
  <c r="L9" i="4"/>
  <c r="L13" i="4"/>
  <c r="L15" i="4"/>
  <c r="L17" i="4"/>
  <c r="L19" i="4"/>
  <c r="L21" i="4"/>
  <c r="L23" i="4"/>
  <c r="L25" i="4"/>
  <c r="L27" i="4"/>
  <c r="L2" i="4"/>
  <c r="AG2" i="4" l="1"/>
  <c r="AG21" i="4"/>
  <c r="AH21" i="4" s="1"/>
  <c r="AG23" i="4"/>
  <c r="AH23" i="4" s="1"/>
  <c r="AG7" i="4"/>
  <c r="AH7" i="4" s="1"/>
  <c r="AG28" i="4"/>
  <c r="AH28" i="4" s="1"/>
  <c r="AG24" i="4"/>
  <c r="AH24" i="4" s="1"/>
  <c r="AG20" i="4"/>
  <c r="AH20" i="4" s="1"/>
  <c r="AG16" i="4"/>
  <c r="AH16" i="4" s="1"/>
  <c r="AG12" i="4"/>
  <c r="AH12" i="4" s="1"/>
  <c r="AG8" i="4"/>
  <c r="AH8" i="4" s="1"/>
  <c r="AG4" i="4"/>
  <c r="AH4" i="4" s="1"/>
  <c r="AG13" i="4"/>
  <c r="AH13" i="4" s="1"/>
  <c r="AG9" i="4"/>
  <c r="AH9" i="4" s="1"/>
  <c r="AG5" i="4"/>
  <c r="AH5" i="4" s="1"/>
  <c r="AG25" i="4"/>
  <c r="AH25" i="4" s="1"/>
  <c r="AG17" i="4"/>
  <c r="AH17" i="4" s="1"/>
  <c r="AG27" i="4"/>
  <c r="AH27" i="4" s="1"/>
  <c r="AG19" i="4"/>
  <c r="AH19" i="4" s="1"/>
  <c r="AG11" i="4"/>
  <c r="AH11" i="4" s="1"/>
  <c r="AG26" i="4"/>
  <c r="AH26" i="4" s="1"/>
  <c r="AG22" i="4"/>
  <c r="AH22" i="4" s="1"/>
  <c r="AG18" i="4"/>
  <c r="AH18" i="4" s="1"/>
  <c r="AG14" i="4"/>
  <c r="AH14" i="4" s="1"/>
  <c r="AG10" i="4"/>
  <c r="AH10" i="4" s="1"/>
  <c r="AG6" i="4"/>
  <c r="AH6" i="4" s="1"/>
  <c r="AG3" i="4"/>
  <c r="AH3" i="4" s="1"/>
  <c r="AH2" i="4"/>
</calcChain>
</file>

<file path=xl/sharedStrings.xml><?xml version="1.0" encoding="utf-8"?>
<sst xmlns="http://schemas.openxmlformats.org/spreadsheetml/2006/main" count="145" uniqueCount="137">
  <si>
    <t>基於 App Inventor 項目分析評估算法和編程的 CodeMaster 評量指標</t>
    <phoneticPr fontId="1" type="noConversion"/>
  </si>
  <si>
    <t>運算思維面向</t>
    <phoneticPr fontId="1" type="noConversion"/>
  </si>
  <si>
    <t>準則</t>
    <phoneticPr fontId="1" type="noConversion"/>
  </si>
  <si>
    <t>效能等級</t>
    <phoneticPr fontId="1" type="noConversion"/>
  </si>
  <si>
    <t>1.運算子</t>
    <phoneticPr fontId="1" type="noConversion"/>
  </si>
  <si>
    <t>沒有使用運算子區塊</t>
    <phoneticPr fontId="1" type="noConversion"/>
  </si>
  <si>
    <t>使用算術運算子區塊</t>
    <phoneticPr fontId="1" type="noConversion"/>
  </si>
  <si>
    <t>使用關係運算子區塊</t>
    <phoneticPr fontId="1" type="noConversion"/>
  </si>
  <si>
    <t>使用布林運算子區塊</t>
    <phoneticPr fontId="1" type="noConversion"/>
  </si>
  <si>
    <t>2.變數</t>
    <phoneticPr fontId="1" type="noConversion"/>
  </si>
  <si>
    <t>沒有使用變數</t>
    <phoneticPr fontId="1" type="noConversion"/>
  </si>
  <si>
    <t>修改或使用預定變數</t>
    <phoneticPr fontId="1" type="noConversion"/>
  </si>
  <si>
    <t>使用變量創建和操作</t>
    <phoneticPr fontId="1" type="noConversion"/>
  </si>
  <si>
    <t>-</t>
    <phoneticPr fontId="1" type="noConversion"/>
  </si>
  <si>
    <t>3.字串</t>
    <phoneticPr fontId="1" type="noConversion"/>
  </si>
  <si>
    <t>沒有使用字串</t>
    <phoneticPr fontId="1" type="noConversion"/>
  </si>
  <si>
    <t>使用創建的字串去更改設計元件的文本</t>
    <phoneticPr fontId="1" type="noConversion"/>
  </si>
  <si>
    <t>使用字串創建和操作</t>
    <phoneticPr fontId="1" type="noConversion"/>
  </si>
  <si>
    <t>4.命名</t>
    <phoneticPr fontId="1" type="noConversion"/>
  </si>
  <si>
    <t>沒有或很少從默認值中更改命名</t>
    <phoneticPr fontId="1" type="noConversion"/>
  </si>
  <si>
    <t>10-25%從默認值中更改命名</t>
    <phoneticPr fontId="1" type="noConversion"/>
  </si>
  <si>
    <t>26-75%從默認值中更改命名</t>
    <phoneticPr fontId="1" type="noConversion"/>
  </si>
  <si>
    <t>超過75%從默認值中更改命名</t>
    <phoneticPr fontId="1" type="noConversion"/>
  </si>
  <si>
    <t>沒有使用串列</t>
    <phoneticPr fontId="1" type="noConversion"/>
  </si>
  <si>
    <t>6.持久性數據</t>
    <phoneticPr fontId="1" type="noConversion"/>
  </si>
  <si>
    <t>數據僅內存在變數或是UI組件性質中，並在應用程序關閉時不保存</t>
    <phoneticPr fontId="1" type="noConversion"/>
  </si>
  <si>
    <t>數據存儲在檔案夾中</t>
    <phoneticPr fontId="1" type="noConversion"/>
  </si>
  <si>
    <t>使用區域資料庫</t>
    <phoneticPr fontId="1" type="noConversion"/>
  </si>
  <si>
    <t>使用網路資料庫</t>
    <phoneticPr fontId="1" type="noConversion"/>
  </si>
  <si>
    <t>7.事件</t>
    <phoneticPr fontId="1" type="noConversion"/>
  </si>
  <si>
    <t>沒有使用任何類型的事件處理程序</t>
    <phoneticPr fontId="1" type="noConversion"/>
  </si>
  <si>
    <t>使用一種類型的事件處置器</t>
    <phoneticPr fontId="1" type="noConversion"/>
  </si>
  <si>
    <t>使用2-3種類型的事件處置器</t>
    <phoneticPr fontId="1" type="noConversion"/>
  </si>
  <si>
    <t>使用超過3種類型的事件處置器</t>
    <phoneticPr fontId="1" type="noConversion"/>
  </si>
  <si>
    <t>8.迴圈</t>
    <phoneticPr fontId="1" type="noConversion"/>
  </si>
  <si>
    <t>沒有使用迴圈</t>
    <phoneticPr fontId="1" type="noConversion"/>
  </si>
  <si>
    <t>使用簡單的迴圈</t>
    <phoneticPr fontId="1" type="noConversion"/>
  </si>
  <si>
    <t>使用簡單變數 For each迴圈</t>
    <phoneticPr fontId="1" type="noConversion"/>
  </si>
  <si>
    <t>使用串列細項 For each迴圈</t>
    <phoneticPr fontId="1" type="noConversion"/>
  </si>
  <si>
    <t>9.有條件的</t>
    <phoneticPr fontId="1" type="noConversion"/>
  </si>
  <si>
    <t>沒有使用條件</t>
    <phoneticPr fontId="1" type="noConversion"/>
  </si>
  <si>
    <t>使用if結構</t>
    <phoneticPr fontId="1" type="noConversion"/>
  </si>
  <si>
    <t>使用一個 if then else結構</t>
    <phoneticPr fontId="1" type="noConversion"/>
  </si>
  <si>
    <t>使用超過一個 if then else結構</t>
    <phoneticPr fontId="1" type="noConversion"/>
  </si>
  <si>
    <t>10.同步</t>
    <phoneticPr fontId="1" type="noConversion"/>
  </si>
  <si>
    <t>沒有使用定時器進行同步</t>
    <phoneticPr fontId="1" type="noConversion"/>
  </si>
  <si>
    <t>使用定時器進行同步</t>
    <phoneticPr fontId="1" type="noConversion"/>
  </si>
  <si>
    <t>11.程序抽象化</t>
    <phoneticPr fontId="1" type="noConversion"/>
  </si>
  <si>
    <t>沒有使用程序</t>
    <phoneticPr fontId="1" type="noConversion"/>
  </si>
  <si>
    <t>一個程序被定義和呼叫</t>
    <phoneticPr fontId="1" type="noConversion"/>
  </si>
  <si>
    <t>超過一個程序被定義</t>
    <phoneticPr fontId="1" type="noConversion"/>
  </si>
  <si>
    <t>有程式碼組織和再利用的程序</t>
    <phoneticPr fontId="1" type="noConversion"/>
  </si>
  <si>
    <t>12.傳感器</t>
    <phoneticPr fontId="1" type="noConversion"/>
  </si>
  <si>
    <t>沒有使用傳感器</t>
    <phoneticPr fontId="1" type="noConversion"/>
  </si>
  <si>
    <t>使用一種類型的傳感器</t>
  </si>
  <si>
    <t>使用二種類型的傳感器</t>
    <phoneticPr fontId="1" type="noConversion"/>
  </si>
  <si>
    <t>使用超過二種類型的傳感器</t>
    <phoneticPr fontId="1" type="noConversion"/>
  </si>
  <si>
    <t>13.繪圖和動畫</t>
    <phoneticPr fontId="1" type="noConversion"/>
  </si>
  <si>
    <t>沒有使用繪圖和動畫元件</t>
    <phoneticPr fontId="1" type="noConversion"/>
  </si>
  <si>
    <t>使用畫布元件</t>
    <phoneticPr fontId="1" type="noConversion"/>
  </si>
  <si>
    <t>使用球元件</t>
    <phoneticPr fontId="1" type="noConversion"/>
  </si>
  <si>
    <t>使用影像精靈元件</t>
    <phoneticPr fontId="1" type="noConversion"/>
  </si>
  <si>
    <t>14.地圖</t>
    <phoneticPr fontId="1" type="noConversion"/>
  </si>
  <si>
    <t>沒有使用地圖區塊</t>
    <phoneticPr fontId="1" type="noConversion"/>
  </si>
  <si>
    <t>使用地圖區塊</t>
  </si>
  <si>
    <t>使用地圖標記區塊</t>
    <phoneticPr fontId="1" type="noConversion"/>
  </si>
  <si>
    <t>15畫面</t>
    <phoneticPr fontId="1" type="noConversion"/>
  </si>
  <si>
    <t>具有視覺組件程式的單一畫面，其狀態不是以編程方式更改</t>
    <phoneticPr fontId="1" type="noConversion"/>
  </si>
  <si>
    <t>具有視覺組件程式的單一畫面，其狀態是以編程方式更改</t>
    <phoneticPr fontId="1" type="noConversion"/>
  </si>
  <si>
    <t>三個具有視覺組件程式的畫面，至少有一個編程方式的狀態是被更改過的</t>
    <phoneticPr fontId="1" type="noConversion"/>
  </si>
  <si>
    <t>四個具有視覺組件程式的畫面，至少其中有二個編程方式的狀態是被更改過的</t>
    <phoneticPr fontId="1" type="noConversion"/>
  </si>
  <si>
    <t>5.列表</t>
    <phoneticPr fontId="1" type="noConversion"/>
  </si>
  <si>
    <t>使用一個一維列表</t>
    <phoneticPr fontId="1" type="noConversion"/>
  </si>
  <si>
    <t>使用了多個一維列表</t>
    <phoneticPr fontId="1" type="noConversion"/>
  </si>
  <si>
    <t>使用元組列表</t>
    <phoneticPr fontId="1" type="noConversion"/>
  </si>
  <si>
    <t>學生2</t>
  </si>
  <si>
    <t>學生3</t>
  </si>
  <si>
    <t>學生4</t>
  </si>
  <si>
    <t>學生5</t>
  </si>
  <si>
    <t>學生6</t>
  </si>
  <si>
    <t>學生7</t>
  </si>
  <si>
    <t>學生8</t>
  </si>
  <si>
    <t>學生9</t>
  </si>
  <si>
    <t>學生10</t>
  </si>
  <si>
    <t>學生11</t>
  </si>
  <si>
    <t>學生12</t>
  </si>
  <si>
    <t>學生13</t>
  </si>
  <si>
    <t>學生14</t>
  </si>
  <si>
    <t>學生15</t>
  </si>
  <si>
    <t>學生16</t>
  </si>
  <si>
    <t>學生17</t>
  </si>
  <si>
    <t>學生18</t>
  </si>
  <si>
    <t>學生19</t>
  </si>
  <si>
    <t>學生20</t>
  </si>
  <si>
    <t>學生21</t>
  </si>
  <si>
    <t>學生22</t>
  </si>
  <si>
    <t>學生23</t>
  </si>
  <si>
    <t>學生24</t>
  </si>
  <si>
    <t>學生25</t>
  </si>
  <si>
    <t>學生26</t>
  </si>
  <si>
    <t>學生27</t>
  </si>
  <si>
    <t>程式基本概念</t>
    <phoneticPr fontId="1" type="noConversion"/>
  </si>
  <si>
    <t>App元件</t>
    <phoneticPr fontId="1" type="noConversion"/>
  </si>
  <si>
    <t>小計</t>
    <phoneticPr fontId="1" type="noConversion"/>
  </si>
  <si>
    <t>總分</t>
    <phoneticPr fontId="1" type="noConversion"/>
  </si>
  <si>
    <t>學生1</t>
    <phoneticPr fontId="1" type="noConversion"/>
  </si>
  <si>
    <t>.</t>
    <phoneticPr fontId="1" type="noConversion"/>
  </si>
  <si>
    <r>
      <rPr>
        <vertAlign val="subscript"/>
        <sz val="12"/>
        <color theme="1"/>
        <rFont val="新細明體"/>
        <family val="1"/>
        <charset val="136"/>
        <scheme val="minor"/>
      </rPr>
      <t xml:space="preserve">姓名      </t>
    </r>
    <r>
      <rPr>
        <vertAlign val="superscript"/>
        <sz val="12"/>
        <color theme="1"/>
        <rFont val="新細明體"/>
        <family val="1"/>
        <charset val="136"/>
        <scheme val="minor"/>
      </rPr>
      <t>準則</t>
    </r>
    <phoneticPr fontId="1" type="noConversion"/>
  </si>
  <si>
    <t>學號</t>
    <phoneticPr fontId="1" type="noConversion"/>
  </si>
  <si>
    <t>0001</t>
    <phoneticPr fontId="1" type="noConversion"/>
  </si>
  <si>
    <t>0002</t>
    <phoneticPr fontId="1" type="noConversion"/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</si>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</sst>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vertAlign val="subscript"/>
      <sz val="12"/>
      <color theme="1"/>
      <name val="新細明體"/>
      <family val="1"/>
      <charset val="136"/>
      <scheme val="minor"/>
    </font>
    <font>
      <vertAlign val="superscript"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D9" sqref="D9"/>
    </sheetView>
  </sheetViews>
  <sheetFormatPr defaultRowHeight="16.5" x14ac:dyDescent="0.25"/>
  <cols>
    <col min="1" max="1" width="10.125" customWidth="1"/>
    <col min="2" max="2" width="12.875" customWidth="1"/>
    <col min="3" max="3" width="26.875" style="5" customWidth="1"/>
    <col min="4" max="4" width="33" customWidth="1"/>
    <col min="5" max="5" width="25.625" customWidth="1"/>
    <col min="6" max="6" width="30.5" bestFit="1" customWidth="1"/>
  </cols>
  <sheetData>
    <row r="1" spans="1:7" x14ac:dyDescent="0.25">
      <c r="A1" s="25" t="s">
        <v>0</v>
      </c>
      <c r="B1" s="25"/>
      <c r="C1" s="25"/>
      <c r="D1" s="25"/>
      <c r="E1" s="25"/>
      <c r="F1" s="25"/>
    </row>
    <row r="2" spans="1:7" x14ac:dyDescent="0.25">
      <c r="A2" s="25" t="s">
        <v>1</v>
      </c>
      <c r="B2" s="24" t="s">
        <v>2</v>
      </c>
      <c r="C2" s="24" t="s">
        <v>3</v>
      </c>
      <c r="D2" s="24"/>
      <c r="E2" s="24"/>
      <c r="F2" s="24"/>
      <c r="G2" s="1"/>
    </row>
    <row r="3" spans="1:7" x14ac:dyDescent="0.25">
      <c r="A3" s="25"/>
      <c r="B3" s="24"/>
      <c r="C3" s="21">
        <v>0</v>
      </c>
      <c r="D3" s="22">
        <v>1</v>
      </c>
      <c r="E3" s="22">
        <v>2</v>
      </c>
      <c r="F3" s="22">
        <v>3</v>
      </c>
      <c r="G3" s="2"/>
    </row>
    <row r="4" spans="1:7" x14ac:dyDescent="0.25">
      <c r="A4" s="25" t="s">
        <v>101</v>
      </c>
      <c r="B4" s="20" t="s">
        <v>4</v>
      </c>
      <c r="C4" s="4" t="s">
        <v>5</v>
      </c>
      <c r="D4" s="3" t="s">
        <v>6</v>
      </c>
      <c r="E4" s="3" t="s">
        <v>7</v>
      </c>
      <c r="F4" s="3" t="s">
        <v>8</v>
      </c>
    </row>
    <row r="5" spans="1:7" x14ac:dyDescent="0.25">
      <c r="A5" s="25"/>
      <c r="B5" s="20" t="s">
        <v>9</v>
      </c>
      <c r="C5" s="4" t="s">
        <v>10</v>
      </c>
      <c r="D5" s="3" t="s">
        <v>11</v>
      </c>
      <c r="E5" s="3" t="s">
        <v>12</v>
      </c>
      <c r="F5" s="3" t="s">
        <v>13</v>
      </c>
    </row>
    <row r="6" spans="1:7" x14ac:dyDescent="0.25">
      <c r="A6" s="25"/>
      <c r="B6" s="20" t="s">
        <v>14</v>
      </c>
      <c r="C6" s="4" t="s">
        <v>15</v>
      </c>
      <c r="D6" s="3" t="s">
        <v>16</v>
      </c>
      <c r="E6" s="3" t="s">
        <v>17</v>
      </c>
      <c r="F6" s="3" t="s">
        <v>13</v>
      </c>
    </row>
    <row r="7" spans="1:7" ht="33" x14ac:dyDescent="0.25">
      <c r="A7" s="25"/>
      <c r="B7" s="20" t="s">
        <v>18</v>
      </c>
      <c r="C7" s="4" t="s">
        <v>19</v>
      </c>
      <c r="D7" s="4" t="s">
        <v>20</v>
      </c>
      <c r="E7" s="3" t="s">
        <v>21</v>
      </c>
      <c r="F7" s="3" t="s">
        <v>22</v>
      </c>
    </row>
    <row r="8" spans="1:7" x14ac:dyDescent="0.25">
      <c r="A8" s="25"/>
      <c r="B8" s="20" t="s">
        <v>71</v>
      </c>
      <c r="C8" s="4" t="s">
        <v>23</v>
      </c>
      <c r="D8" s="3" t="s">
        <v>72</v>
      </c>
      <c r="E8" s="3" t="s">
        <v>73</v>
      </c>
      <c r="F8" s="3" t="s">
        <v>74</v>
      </c>
    </row>
    <row r="9" spans="1:7" ht="49.5" x14ac:dyDescent="0.25">
      <c r="A9" s="25"/>
      <c r="B9" s="20" t="s">
        <v>24</v>
      </c>
      <c r="C9" s="4" t="s">
        <v>25</v>
      </c>
      <c r="D9" s="3" t="s">
        <v>26</v>
      </c>
      <c r="E9" s="3" t="s">
        <v>27</v>
      </c>
      <c r="F9" s="3" t="s">
        <v>28</v>
      </c>
    </row>
    <row r="10" spans="1:7" ht="33" x14ac:dyDescent="0.25">
      <c r="A10" s="25"/>
      <c r="B10" s="20" t="s">
        <v>29</v>
      </c>
      <c r="C10" s="4" t="s">
        <v>30</v>
      </c>
      <c r="D10" s="3" t="s">
        <v>31</v>
      </c>
      <c r="E10" s="3" t="s">
        <v>32</v>
      </c>
      <c r="F10" s="3" t="s">
        <v>33</v>
      </c>
    </row>
    <row r="11" spans="1:7" x14ac:dyDescent="0.25">
      <c r="A11" s="25"/>
      <c r="B11" s="20" t="s">
        <v>34</v>
      </c>
      <c r="C11" s="4" t="s">
        <v>35</v>
      </c>
      <c r="D11" s="3" t="s">
        <v>36</v>
      </c>
      <c r="E11" s="3" t="s">
        <v>37</v>
      </c>
      <c r="F11" s="3" t="s">
        <v>38</v>
      </c>
    </row>
    <row r="12" spans="1:7" x14ac:dyDescent="0.25">
      <c r="A12" s="25"/>
      <c r="B12" s="20" t="s">
        <v>39</v>
      </c>
      <c r="C12" s="4" t="s">
        <v>40</v>
      </c>
      <c r="D12" s="3" t="s">
        <v>41</v>
      </c>
      <c r="E12" s="3" t="s">
        <v>42</v>
      </c>
      <c r="F12" s="3" t="s">
        <v>43</v>
      </c>
    </row>
    <row r="13" spans="1:7" x14ac:dyDescent="0.25">
      <c r="A13" s="25"/>
      <c r="B13" s="20" t="s">
        <v>44</v>
      </c>
      <c r="C13" s="4" t="s">
        <v>45</v>
      </c>
      <c r="D13" s="4" t="s">
        <v>46</v>
      </c>
      <c r="E13" s="3" t="s">
        <v>13</v>
      </c>
      <c r="F13" s="3" t="s">
        <v>13</v>
      </c>
    </row>
    <row r="14" spans="1:7" x14ac:dyDescent="0.25">
      <c r="A14" s="25"/>
      <c r="B14" s="20" t="s">
        <v>47</v>
      </c>
      <c r="C14" s="4" t="s">
        <v>48</v>
      </c>
      <c r="D14" s="3" t="s">
        <v>49</v>
      </c>
      <c r="E14" s="3" t="s">
        <v>50</v>
      </c>
      <c r="F14" s="3" t="s">
        <v>51</v>
      </c>
    </row>
    <row r="15" spans="1:7" x14ac:dyDescent="0.25">
      <c r="A15" s="24" t="s">
        <v>102</v>
      </c>
      <c r="B15" s="20" t="s">
        <v>52</v>
      </c>
      <c r="C15" s="4" t="s">
        <v>53</v>
      </c>
      <c r="D15" s="3" t="s">
        <v>54</v>
      </c>
      <c r="E15" s="3" t="s">
        <v>55</v>
      </c>
      <c r="F15" s="3" t="s">
        <v>56</v>
      </c>
    </row>
    <row r="16" spans="1:7" x14ac:dyDescent="0.25">
      <c r="A16" s="24"/>
      <c r="B16" s="20" t="s">
        <v>57</v>
      </c>
      <c r="C16" s="4" t="s">
        <v>58</v>
      </c>
      <c r="D16" s="3" t="s">
        <v>59</v>
      </c>
      <c r="E16" s="3" t="s">
        <v>60</v>
      </c>
      <c r="F16" s="3" t="s">
        <v>61</v>
      </c>
    </row>
    <row r="17" spans="1:6" x14ac:dyDescent="0.25">
      <c r="A17" s="24"/>
      <c r="B17" s="20" t="s">
        <v>62</v>
      </c>
      <c r="C17" s="4" t="s">
        <v>63</v>
      </c>
      <c r="D17" s="3" t="s">
        <v>64</v>
      </c>
      <c r="E17" s="3" t="s">
        <v>65</v>
      </c>
      <c r="F17" s="3" t="s">
        <v>13</v>
      </c>
    </row>
    <row r="18" spans="1:6" ht="49.5" x14ac:dyDescent="0.25">
      <c r="A18" s="24"/>
      <c r="B18" s="20" t="s">
        <v>66</v>
      </c>
      <c r="C18" s="4" t="s">
        <v>67</v>
      </c>
      <c r="D18" s="4" t="s">
        <v>68</v>
      </c>
      <c r="E18" s="4" t="s">
        <v>69</v>
      </c>
      <c r="F18" s="4" t="s">
        <v>70</v>
      </c>
    </row>
  </sheetData>
  <mergeCells count="6">
    <mergeCell ref="A15:A18"/>
    <mergeCell ref="A1:F1"/>
    <mergeCell ref="A2:A3"/>
    <mergeCell ref="B2:B3"/>
    <mergeCell ref="C2:F2"/>
    <mergeCell ref="A4:A1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2"/>
  <sheetViews>
    <sheetView tabSelected="1" zoomScaleNormal="100" workbookViewId="0">
      <selection activeCell="AE2" sqref="AE2"/>
    </sheetView>
  </sheetViews>
  <sheetFormatPr defaultRowHeight="16.5" x14ac:dyDescent="0.25"/>
  <cols>
    <col min="1" max="1" width="9" style="2"/>
    <col min="3" max="3" width="13.625" style="2" customWidth="1"/>
    <col min="4" max="4" width="2.625" style="13" hidden="1" customWidth="1"/>
    <col min="5" max="5" width="13.625" style="2" customWidth="1"/>
    <col min="6" max="6" width="2.625" style="13" hidden="1" customWidth="1"/>
    <col min="7" max="7" width="13.625" style="2" customWidth="1"/>
    <col min="8" max="8" width="2.625" style="13" hidden="1" customWidth="1"/>
    <col min="9" max="9" width="13.625" style="2" customWidth="1"/>
    <col min="10" max="10" width="2.625" style="13" hidden="1" customWidth="1"/>
    <col min="11" max="11" width="13.625" style="2" customWidth="1"/>
    <col min="12" max="12" width="2.625" style="13" hidden="1" customWidth="1"/>
    <col min="13" max="13" width="13.625" style="2" customWidth="1"/>
    <col min="14" max="14" width="2.625" style="13" hidden="1" customWidth="1"/>
    <col min="15" max="15" width="13.625" style="2" customWidth="1"/>
    <col min="16" max="16" width="2.625" style="13" hidden="1" customWidth="1"/>
    <col min="17" max="17" width="13.625" style="2" customWidth="1"/>
    <col min="18" max="18" width="2.625" style="13" hidden="1" customWidth="1"/>
    <col min="19" max="19" width="13.625" style="2" customWidth="1"/>
    <col min="20" max="20" width="2.625" style="13" hidden="1" customWidth="1"/>
    <col min="21" max="21" width="13.625" style="2" customWidth="1"/>
    <col min="22" max="22" width="2.625" style="13" hidden="1" customWidth="1"/>
    <col min="23" max="23" width="13.625" style="2" customWidth="1"/>
    <col min="24" max="24" width="2.625" style="13" hidden="1" customWidth="1"/>
    <col min="25" max="25" width="13.625" style="2" customWidth="1"/>
    <col min="26" max="26" width="2.625" style="13" hidden="1" customWidth="1"/>
    <col min="27" max="27" width="13.625" style="2" customWidth="1"/>
    <col min="28" max="28" width="2.625" style="13" hidden="1" customWidth="1"/>
    <col min="29" max="29" width="13.625" style="2" customWidth="1"/>
    <col min="30" max="30" width="2.625" style="13" hidden="1" customWidth="1"/>
    <col min="31" max="31" width="13.625" style="2" customWidth="1"/>
    <col min="32" max="32" width="2.625" style="13" hidden="1" customWidth="1"/>
    <col min="37" max="52" width="9" hidden="1" customWidth="1"/>
    <col min="53" max="53" width="9" customWidth="1"/>
  </cols>
  <sheetData>
    <row r="1" spans="1:52" ht="19.5" x14ac:dyDescent="0.25">
      <c r="A1" s="19" t="s">
        <v>108</v>
      </c>
      <c r="B1" s="15" t="s">
        <v>107</v>
      </c>
      <c r="C1" s="6" t="str">
        <f>AK1</f>
        <v>1.運算子</v>
      </c>
      <c r="D1" s="11"/>
      <c r="E1" s="6" t="str">
        <f>AL1</f>
        <v>2.變數</v>
      </c>
      <c r="F1" s="11"/>
      <c r="G1" s="6" t="str">
        <f>AM1</f>
        <v>3.字串</v>
      </c>
      <c r="H1" s="11"/>
      <c r="I1" s="6" t="str">
        <f>AN1</f>
        <v>4.命名</v>
      </c>
      <c r="J1" s="11"/>
      <c r="K1" s="6" t="str">
        <f>AO1</f>
        <v>5.列表</v>
      </c>
      <c r="L1" s="11"/>
      <c r="M1" s="6" t="str">
        <f>AP1</f>
        <v>6.持久性數據</v>
      </c>
      <c r="N1" s="11"/>
      <c r="O1" s="6" t="str">
        <f>AQ1</f>
        <v>7.事件</v>
      </c>
      <c r="P1" s="11"/>
      <c r="Q1" s="6" t="str">
        <f>AR1</f>
        <v>8.迴圈</v>
      </c>
      <c r="R1" s="11"/>
      <c r="S1" s="6" t="str">
        <f>AS1</f>
        <v>9.有條件的</v>
      </c>
      <c r="T1" s="11"/>
      <c r="U1" s="6" t="str">
        <f>AT1</f>
        <v>10.同步</v>
      </c>
      <c r="V1" s="11"/>
      <c r="W1" s="6" t="str">
        <f>AU1</f>
        <v>11.程序抽象化</v>
      </c>
      <c r="X1" s="11"/>
      <c r="Y1" s="6" t="str">
        <f>AV1</f>
        <v>12.傳感器</v>
      </c>
      <c r="Z1" s="11"/>
      <c r="AA1" s="6" t="str">
        <f>AW1</f>
        <v>13.繪圖和動畫</v>
      </c>
      <c r="AB1" s="11"/>
      <c r="AC1" s="6" t="str">
        <f>AX1</f>
        <v>14.地圖</v>
      </c>
      <c r="AD1" s="11"/>
      <c r="AE1" s="6" t="str">
        <f>AY1</f>
        <v>15畫面</v>
      </c>
      <c r="AF1" s="11"/>
      <c r="AG1" s="7" t="s">
        <v>103</v>
      </c>
      <c r="AH1" s="7" t="s">
        <v>104</v>
      </c>
      <c r="AK1" s="3" t="str">
        <f>程式構件!B4</f>
        <v>1.運算子</v>
      </c>
      <c r="AL1" s="3" t="str">
        <f>程式構件!B5</f>
        <v>2.變數</v>
      </c>
      <c r="AM1" s="3" t="str">
        <f>程式構件!B6</f>
        <v>3.字串</v>
      </c>
      <c r="AN1" s="3" t="str">
        <f>程式構件!B7</f>
        <v>4.命名</v>
      </c>
      <c r="AO1" s="3" t="str">
        <f>程式構件!B8</f>
        <v>5.列表</v>
      </c>
      <c r="AP1" s="3" t="str">
        <f>程式構件!B9</f>
        <v>6.持久性數據</v>
      </c>
      <c r="AQ1" s="3" t="str">
        <f>程式構件!B10</f>
        <v>7.事件</v>
      </c>
      <c r="AR1" s="3" t="str">
        <f>程式構件!B11</f>
        <v>8.迴圈</v>
      </c>
      <c r="AS1" s="3" t="str">
        <f>程式構件!B12</f>
        <v>9.有條件的</v>
      </c>
      <c r="AT1" s="3" t="str">
        <f>程式構件!B13</f>
        <v>10.同步</v>
      </c>
      <c r="AU1" s="3" t="str">
        <f>程式構件!B14</f>
        <v>11.程序抽象化</v>
      </c>
      <c r="AV1" s="3" t="str">
        <f>程式構件!B15</f>
        <v>12.傳感器</v>
      </c>
      <c r="AW1" s="3" t="str">
        <f>程式構件!B16</f>
        <v>13.繪圖和動畫</v>
      </c>
      <c r="AX1" s="3" t="str">
        <f>程式構件!B17</f>
        <v>14.地圖</v>
      </c>
      <c r="AY1" s="3" t="str">
        <f>程式構件!B18</f>
        <v>15畫面</v>
      </c>
      <c r="AZ1" s="3" t="str">
        <f>程式構件!C2</f>
        <v>效能等級</v>
      </c>
    </row>
    <row r="2" spans="1:52" x14ac:dyDescent="0.25">
      <c r="A2" s="23" t="s">
        <v>109</v>
      </c>
      <c r="B2" s="6" t="s">
        <v>105</v>
      </c>
      <c r="C2" s="16"/>
      <c r="D2" s="17" t="str">
        <f>IFERROR(VLOOKUP(C2,$AK$2:$AZ$5,16,FALSE),"")</f>
        <v/>
      </c>
      <c r="E2" s="18"/>
      <c r="F2" s="17" t="str">
        <f>IFERROR(VLOOKUP(E2,$AL$2:$AZ$5,15,FALSE),"")</f>
        <v/>
      </c>
      <c r="G2" s="18"/>
      <c r="H2" s="17" t="str">
        <f>IFERROR(VLOOKUP(G2,$AM$2:$AZ$5,14,FALSE),"")</f>
        <v/>
      </c>
      <c r="I2" s="18"/>
      <c r="J2" s="17" t="str">
        <f>IFERROR(VLOOKUP(I2,$AN$2:$AZ$5,13,FALSE),"")</f>
        <v/>
      </c>
      <c r="K2" s="18"/>
      <c r="L2" s="17" t="str">
        <f>IFERROR(VLOOKUP(K2,$AO$2:$AZ$5,12,FALSE),"")</f>
        <v/>
      </c>
      <c r="M2" s="18"/>
      <c r="N2" s="17" t="str">
        <f>IFERROR(VLOOKUP(M2,$AP$2:$AZ$5,11,FALSE),"")</f>
        <v/>
      </c>
      <c r="O2" s="16"/>
      <c r="P2" s="17" t="str">
        <f>IFERROR(VLOOKUP(O2,$AQ$2:$AZ$5,10,FALSE),"")</f>
        <v/>
      </c>
      <c r="Q2" s="18"/>
      <c r="R2" s="17" t="str">
        <f>IFERROR(VLOOKUP(Q2,$AR$2:$AZ$5,9,FALSE),"")</f>
        <v/>
      </c>
      <c r="S2" s="18"/>
      <c r="T2" s="17" t="str">
        <f>IFERROR(VLOOKUP(S2,$AS$2:$AZ$5,8,FALSE),"")</f>
        <v/>
      </c>
      <c r="U2" s="18"/>
      <c r="V2" s="17" t="str">
        <f>IFERROR(VLOOKUP(U2,$AT$2:$AZ$5,7,FALSE),"")</f>
        <v/>
      </c>
      <c r="W2" s="18"/>
      <c r="X2" s="17" t="str">
        <f>IFERROR(VLOOKUP(W2,$AU$2:$AZ$5,6,FALSE),"")</f>
        <v/>
      </c>
      <c r="Y2" s="16"/>
      <c r="Z2" s="17" t="str">
        <f>IFERROR(VLOOKUP(Y2,$AV$2:$AZ$5,5,FALSE),"")</f>
        <v/>
      </c>
      <c r="AA2" s="18"/>
      <c r="AB2" s="17" t="str">
        <f>IFERROR(VLOOKUP(AA2,$AW$2:$AZ$5,4,FALSE),"")</f>
        <v/>
      </c>
      <c r="AC2" s="18"/>
      <c r="AD2" s="17" t="str">
        <f>IFERROR(VLOOKUP(AC2,$AX$2:$AZ$5,3,FALSE),"")</f>
        <v/>
      </c>
      <c r="AE2" s="18"/>
      <c r="AF2" s="12" t="str">
        <f>IFERROR(VLOOKUP(AE2,$AY$2:$AZ$5,2,FALSE),"")</f>
        <v/>
      </c>
      <c r="AG2" s="8">
        <f>SUM(D2,F2,H2,J2,L2,N2,P2,R2,T2,V2,X2,Z2,AB2,AD2,AF2)</f>
        <v>0</v>
      </c>
      <c r="AH2" s="9">
        <f>AG2*100/40</f>
        <v>0</v>
      </c>
      <c r="AK2" s="3" t="str">
        <f>程式構件!C4</f>
        <v>沒有使用運算子區塊</v>
      </c>
      <c r="AL2" s="3" t="str">
        <f>程式構件!C5</f>
        <v>沒有使用變數</v>
      </c>
      <c r="AM2" s="3" t="str">
        <f>程式構件!C6</f>
        <v>沒有使用字串</v>
      </c>
      <c r="AN2" s="3" t="str">
        <f>程式構件!C7</f>
        <v>沒有或很少從默認值中更改命名</v>
      </c>
      <c r="AO2" s="3" t="str">
        <f>程式構件!C8</f>
        <v>沒有使用串列</v>
      </c>
      <c r="AP2" s="3" t="str">
        <f>程式構件!C9</f>
        <v>數據僅內存在變數或是UI組件性質中，並在應用程序關閉時不保存</v>
      </c>
      <c r="AQ2" s="3" t="str">
        <f>程式構件!C10</f>
        <v>沒有使用任何類型的事件處理程序</v>
      </c>
      <c r="AR2" s="3" t="str">
        <f>程式構件!C11</f>
        <v>沒有使用迴圈</v>
      </c>
      <c r="AS2" s="3" t="str">
        <f>程式構件!C12</f>
        <v>沒有使用條件</v>
      </c>
      <c r="AT2" s="3" t="str">
        <f>程式構件!C13</f>
        <v>沒有使用定時器進行同步</v>
      </c>
      <c r="AU2" s="3" t="str">
        <f>程式構件!C14</f>
        <v>沒有使用程序</v>
      </c>
      <c r="AV2" s="3" t="str">
        <f>程式構件!C15</f>
        <v>沒有使用傳感器</v>
      </c>
      <c r="AW2" s="3" t="str">
        <f>程式構件!C16</f>
        <v>沒有使用繪圖和動畫元件</v>
      </c>
      <c r="AX2" s="3" t="str">
        <f>程式構件!C17</f>
        <v>沒有使用地圖區塊</v>
      </c>
      <c r="AY2" s="3" t="str">
        <f>程式構件!C18</f>
        <v>具有視覺組件程式的單一畫面，其狀態不是以編程方式更改</v>
      </c>
      <c r="AZ2" s="3">
        <f>程式構件!C3</f>
        <v>0</v>
      </c>
    </row>
    <row r="3" spans="1:52" x14ac:dyDescent="0.25">
      <c r="A3" s="23" t="s">
        <v>110</v>
      </c>
      <c r="B3" s="6" t="s">
        <v>75</v>
      </c>
      <c r="C3" s="16"/>
      <c r="D3" s="17" t="str">
        <f t="shared" ref="D3:D28" si="0">IFERROR(VLOOKUP(C3,$AK$2:$AZ$5,16,FALSE),"")</f>
        <v/>
      </c>
      <c r="E3" s="18"/>
      <c r="F3" s="17" t="str">
        <f t="shared" ref="F3:F28" si="1">IFERROR(VLOOKUP(E3,$AL$2:$AZ$5,15,FALSE),"")</f>
        <v/>
      </c>
      <c r="G3" s="18"/>
      <c r="H3" s="17" t="str">
        <f t="shared" ref="H3:H28" si="2">IFERROR(VLOOKUP(G3,$AM$2:$AZ$5,14,FALSE),"")</f>
        <v/>
      </c>
      <c r="I3" s="18"/>
      <c r="J3" s="17" t="str">
        <f t="shared" ref="J3:J28" si="3">IFERROR(VLOOKUP(I3,$AN$2:$AZ$5,13,FALSE),"")</f>
        <v/>
      </c>
      <c r="K3" s="18"/>
      <c r="L3" s="17" t="str">
        <f t="shared" ref="L3:L28" si="4">IFERROR(VLOOKUP(K3,$AO$2:$AZ$5,12,FALSE),"")</f>
        <v/>
      </c>
      <c r="M3" s="18"/>
      <c r="N3" s="17" t="str">
        <f t="shared" ref="N3:N27" si="5">IFERROR(VLOOKUP(M3,$AP$2:$AZ$5,11,FALSE),"")</f>
        <v/>
      </c>
      <c r="O3" s="16"/>
      <c r="P3" s="17" t="str">
        <f t="shared" ref="P3:P28" si="6">IFERROR(VLOOKUP(O3,$AQ$2:$AZ$5,10,FALSE),"")</f>
        <v/>
      </c>
      <c r="Q3" s="18"/>
      <c r="R3" s="17" t="str">
        <f t="shared" ref="R3:R28" si="7">IFERROR(VLOOKUP(Q3,$AR$2:$AZ$5,9,FALSE),"")</f>
        <v/>
      </c>
      <c r="S3" s="18"/>
      <c r="T3" s="17" t="str">
        <f t="shared" ref="T3:T28" si="8">IFERROR(VLOOKUP(S3,$AS$2:$AZ$5,8,FALSE),"")</f>
        <v/>
      </c>
      <c r="U3" s="18"/>
      <c r="V3" s="17" t="str">
        <f t="shared" ref="V3:V28" si="9">IFERROR(VLOOKUP(U3,$AT$2:$AZ$5,7,FALSE),"")</f>
        <v/>
      </c>
      <c r="W3" s="18"/>
      <c r="X3" s="17" t="str">
        <f t="shared" ref="X3:X28" si="10">IFERROR(VLOOKUP(W3,$AU$2:$AZ$5,6,FALSE),"")</f>
        <v/>
      </c>
      <c r="Y3" s="16"/>
      <c r="Z3" s="17" t="str">
        <f t="shared" ref="Z3:Z28" si="11">IFERROR(VLOOKUP(Y3,$AV$2:$AZ$5,5,FALSE),"")</f>
        <v/>
      </c>
      <c r="AA3" s="18"/>
      <c r="AB3" s="17" t="str">
        <f t="shared" ref="AB3:AB28" si="12">IFERROR(VLOOKUP(AA3,$AW$2:$AZ$5,4,FALSE),"")</f>
        <v/>
      </c>
      <c r="AC3" s="18"/>
      <c r="AD3" s="17" t="str">
        <f t="shared" ref="AD3:AD28" si="13">IFERROR(VLOOKUP(AC3,$AX$2:$AZ$5,3,FALSE),"")</f>
        <v/>
      </c>
      <c r="AE3" s="18"/>
      <c r="AF3" s="12" t="str">
        <f t="shared" ref="AF3:AF28" si="14">IFERROR(VLOOKUP(AE3,$AY$2:$AZ$5,2,FALSE),"")</f>
        <v/>
      </c>
      <c r="AG3" s="8">
        <f t="shared" ref="AG3:AG28" si="15">SUM(D3,F3,H3,J3,L3,N3,P3,R3,T3,V3,X3,Z3,AB3,AD3,AF3)</f>
        <v>0</v>
      </c>
      <c r="AH3" s="9">
        <f t="shared" ref="AH3:AH28" si="16">AG3*100/40</f>
        <v>0</v>
      </c>
      <c r="AK3" s="3" t="str">
        <f>程式構件!D4</f>
        <v>使用算術運算子區塊</v>
      </c>
      <c r="AL3" s="3" t="str">
        <f>程式構件!D5</f>
        <v>修改或使用預定變數</v>
      </c>
      <c r="AM3" s="3" t="str">
        <f>程式構件!D6</f>
        <v>使用創建的字串去更改設計元件的文本</v>
      </c>
      <c r="AN3" s="3" t="str">
        <f>程式構件!D7</f>
        <v>10-25%從默認值中更改命名</v>
      </c>
      <c r="AO3" s="3" t="str">
        <f>程式構件!D8</f>
        <v>使用一個一維列表</v>
      </c>
      <c r="AP3" s="3" t="str">
        <f>程式構件!D9</f>
        <v>數據存儲在檔案夾中</v>
      </c>
      <c r="AQ3" s="3" t="str">
        <f>程式構件!D10</f>
        <v>使用一種類型的事件處置器</v>
      </c>
      <c r="AR3" s="3" t="str">
        <f>程式構件!D11</f>
        <v>使用簡單的迴圈</v>
      </c>
      <c r="AS3" s="3" t="str">
        <f>程式構件!D12</f>
        <v>使用if結構</v>
      </c>
      <c r="AT3" s="3" t="str">
        <f>程式構件!D13</f>
        <v>使用定時器進行同步</v>
      </c>
      <c r="AU3" s="3" t="str">
        <f>程式構件!D14</f>
        <v>一個程序被定義和呼叫</v>
      </c>
      <c r="AV3" s="3" t="str">
        <f>程式構件!D15</f>
        <v>使用一種類型的傳感器</v>
      </c>
      <c r="AW3" s="3" t="str">
        <f>程式構件!D16</f>
        <v>使用畫布元件</v>
      </c>
      <c r="AX3" s="3" t="str">
        <f>程式構件!D17</f>
        <v>使用地圖區塊</v>
      </c>
      <c r="AY3" s="3" t="str">
        <f>程式構件!D18</f>
        <v>具有視覺組件程式的單一畫面，其狀態是以編程方式更改</v>
      </c>
      <c r="AZ3" s="3">
        <f>程式構件!D3</f>
        <v>1</v>
      </c>
    </row>
    <row r="4" spans="1:52" x14ac:dyDescent="0.25">
      <c r="A4" s="23" t="s">
        <v>111</v>
      </c>
      <c r="B4" s="6" t="s">
        <v>76</v>
      </c>
      <c r="C4" s="16"/>
      <c r="D4" s="17" t="str">
        <f t="shared" si="0"/>
        <v/>
      </c>
      <c r="E4" s="18"/>
      <c r="F4" s="17" t="str">
        <f t="shared" si="1"/>
        <v/>
      </c>
      <c r="G4" s="18"/>
      <c r="H4" s="17" t="str">
        <f t="shared" si="2"/>
        <v/>
      </c>
      <c r="I4" s="18"/>
      <c r="J4" s="17" t="str">
        <f t="shared" si="3"/>
        <v/>
      </c>
      <c r="K4" s="18"/>
      <c r="L4" s="17" t="str">
        <f t="shared" si="4"/>
        <v/>
      </c>
      <c r="M4" s="18"/>
      <c r="N4" s="17" t="str">
        <f t="shared" si="5"/>
        <v/>
      </c>
      <c r="O4" s="16"/>
      <c r="P4" s="17" t="str">
        <f t="shared" si="6"/>
        <v/>
      </c>
      <c r="Q4" s="18"/>
      <c r="R4" s="17" t="str">
        <f t="shared" si="7"/>
        <v/>
      </c>
      <c r="S4" s="18"/>
      <c r="T4" s="17" t="str">
        <f t="shared" si="8"/>
        <v/>
      </c>
      <c r="U4" s="18"/>
      <c r="V4" s="17" t="str">
        <f t="shared" si="9"/>
        <v/>
      </c>
      <c r="W4" s="18"/>
      <c r="X4" s="17" t="str">
        <f t="shared" si="10"/>
        <v/>
      </c>
      <c r="Y4" s="16"/>
      <c r="Z4" s="17" t="str">
        <f t="shared" si="11"/>
        <v/>
      </c>
      <c r="AA4" s="18"/>
      <c r="AB4" s="17" t="str">
        <f t="shared" si="12"/>
        <v/>
      </c>
      <c r="AC4" s="18"/>
      <c r="AD4" s="17" t="str">
        <f t="shared" si="13"/>
        <v/>
      </c>
      <c r="AE4" s="18"/>
      <c r="AF4" s="12" t="str">
        <f t="shared" si="14"/>
        <v/>
      </c>
      <c r="AG4" s="8">
        <f t="shared" si="15"/>
        <v>0</v>
      </c>
      <c r="AH4" s="9">
        <f t="shared" si="16"/>
        <v>0</v>
      </c>
      <c r="AK4" s="3" t="str">
        <f>程式構件!E4</f>
        <v>使用關係運算子區塊</v>
      </c>
      <c r="AL4" s="3" t="str">
        <f>程式構件!E5</f>
        <v>使用變量創建和操作</v>
      </c>
      <c r="AM4" s="3" t="str">
        <f>程式構件!E6</f>
        <v>使用字串創建和操作</v>
      </c>
      <c r="AN4" s="3" t="str">
        <f>程式構件!E7</f>
        <v>26-75%從默認值中更改命名</v>
      </c>
      <c r="AO4" s="3" t="str">
        <f>程式構件!E8</f>
        <v>使用了多個一維列表</v>
      </c>
      <c r="AP4" s="3" t="str">
        <f>程式構件!E9</f>
        <v>使用區域資料庫</v>
      </c>
      <c r="AQ4" s="3" t="str">
        <f>程式構件!E10</f>
        <v>使用2-3種類型的事件處置器</v>
      </c>
      <c r="AR4" s="3" t="str">
        <f>程式構件!E11</f>
        <v>使用簡單變數 For each迴圈</v>
      </c>
      <c r="AS4" s="3" t="str">
        <f>程式構件!E12</f>
        <v>使用一個 if then else結構</v>
      </c>
      <c r="AT4" s="3" t="str">
        <f>程式構件!E13</f>
        <v>-</v>
      </c>
      <c r="AU4" s="3" t="str">
        <f>程式構件!E14</f>
        <v>超過一個程序被定義</v>
      </c>
      <c r="AV4" s="3" t="str">
        <f>程式構件!E15</f>
        <v>使用二種類型的傳感器</v>
      </c>
      <c r="AW4" s="3" t="str">
        <f>程式構件!E16</f>
        <v>使用球元件</v>
      </c>
      <c r="AX4" s="3" t="str">
        <f>程式構件!E17</f>
        <v>使用地圖標記區塊</v>
      </c>
      <c r="AY4" s="3" t="str">
        <f>程式構件!E18</f>
        <v>三個具有視覺組件程式的畫面，至少有一個編程方式的狀態是被更改過的</v>
      </c>
      <c r="AZ4" s="3">
        <f>程式構件!E3</f>
        <v>2</v>
      </c>
    </row>
    <row r="5" spans="1:52" x14ac:dyDescent="0.25">
      <c r="A5" s="23" t="s">
        <v>112</v>
      </c>
      <c r="B5" s="6" t="s">
        <v>77</v>
      </c>
      <c r="C5" s="16"/>
      <c r="D5" s="17" t="str">
        <f t="shared" si="0"/>
        <v/>
      </c>
      <c r="E5" s="18"/>
      <c r="F5" s="17" t="str">
        <f t="shared" si="1"/>
        <v/>
      </c>
      <c r="G5" s="18"/>
      <c r="H5" s="17" t="str">
        <f t="shared" si="2"/>
        <v/>
      </c>
      <c r="I5" s="18"/>
      <c r="J5" s="17" t="str">
        <f t="shared" si="3"/>
        <v/>
      </c>
      <c r="K5" s="18"/>
      <c r="L5" s="17" t="str">
        <f t="shared" si="4"/>
        <v/>
      </c>
      <c r="M5" s="18"/>
      <c r="N5" s="17" t="str">
        <f t="shared" si="5"/>
        <v/>
      </c>
      <c r="O5" s="16"/>
      <c r="P5" s="17" t="str">
        <f t="shared" si="6"/>
        <v/>
      </c>
      <c r="Q5" s="18"/>
      <c r="R5" s="17" t="str">
        <f t="shared" si="7"/>
        <v/>
      </c>
      <c r="S5" s="18"/>
      <c r="T5" s="17" t="str">
        <f t="shared" si="8"/>
        <v/>
      </c>
      <c r="U5" s="18"/>
      <c r="V5" s="17" t="str">
        <f t="shared" si="9"/>
        <v/>
      </c>
      <c r="W5" s="18"/>
      <c r="X5" s="17" t="str">
        <f t="shared" si="10"/>
        <v/>
      </c>
      <c r="Y5" s="16"/>
      <c r="Z5" s="17" t="str">
        <f t="shared" si="11"/>
        <v/>
      </c>
      <c r="AA5" s="18"/>
      <c r="AB5" s="17" t="str">
        <f t="shared" si="12"/>
        <v/>
      </c>
      <c r="AC5" s="18"/>
      <c r="AD5" s="17" t="str">
        <f t="shared" si="13"/>
        <v/>
      </c>
      <c r="AE5" s="18"/>
      <c r="AF5" s="12" t="str">
        <f t="shared" si="14"/>
        <v/>
      </c>
      <c r="AG5" s="8">
        <f t="shared" si="15"/>
        <v>0</v>
      </c>
      <c r="AH5" s="9">
        <f t="shared" si="16"/>
        <v>0</v>
      </c>
      <c r="AK5" s="3" t="str">
        <f>程式構件!F4</f>
        <v>使用布林運算子區塊</v>
      </c>
      <c r="AL5" s="3" t="str">
        <f>程式構件!F5</f>
        <v>-</v>
      </c>
      <c r="AM5" s="3" t="str">
        <f>程式構件!F6</f>
        <v>-</v>
      </c>
      <c r="AN5" s="3" t="str">
        <f>程式構件!F7</f>
        <v>超過75%從默認值中更改命名</v>
      </c>
      <c r="AO5" s="3" t="str">
        <f>程式構件!F8</f>
        <v>使用元組列表</v>
      </c>
      <c r="AP5" s="3" t="str">
        <f>程式構件!F9</f>
        <v>使用網路資料庫</v>
      </c>
      <c r="AQ5" s="3" t="str">
        <f>程式構件!F10</f>
        <v>使用超過3種類型的事件處置器</v>
      </c>
      <c r="AR5" s="3" t="str">
        <f>程式構件!F11</f>
        <v>使用串列細項 For each迴圈</v>
      </c>
      <c r="AS5" s="3" t="str">
        <f>程式構件!F12</f>
        <v>使用超過一個 if then else結構</v>
      </c>
      <c r="AT5" s="3" t="str">
        <f>程式構件!F13</f>
        <v>-</v>
      </c>
      <c r="AU5" s="3" t="str">
        <f>程式構件!F14</f>
        <v>有程式碼組織和再利用的程序</v>
      </c>
      <c r="AV5" s="3" t="str">
        <f>程式構件!F15</f>
        <v>使用超過二種類型的傳感器</v>
      </c>
      <c r="AW5" s="3" t="str">
        <f>程式構件!F16</f>
        <v>使用影像精靈元件</v>
      </c>
      <c r="AX5" s="3" t="str">
        <f>程式構件!F17</f>
        <v>-</v>
      </c>
      <c r="AY5" s="3" t="str">
        <f>程式構件!F18</f>
        <v>四個具有視覺組件程式的畫面，至少其中有二個編程方式的狀態是被更改過的</v>
      </c>
      <c r="AZ5" s="3">
        <f>程式構件!F3</f>
        <v>3</v>
      </c>
    </row>
    <row r="6" spans="1:52" x14ac:dyDescent="0.25">
      <c r="A6" s="23" t="s">
        <v>113</v>
      </c>
      <c r="B6" s="6" t="s">
        <v>78</v>
      </c>
      <c r="C6" s="16"/>
      <c r="D6" s="17" t="str">
        <f t="shared" si="0"/>
        <v/>
      </c>
      <c r="E6" s="18"/>
      <c r="F6" s="17" t="str">
        <f t="shared" si="1"/>
        <v/>
      </c>
      <c r="G6" s="18"/>
      <c r="H6" s="17" t="str">
        <f t="shared" si="2"/>
        <v/>
      </c>
      <c r="I6" s="18"/>
      <c r="J6" s="17" t="str">
        <f t="shared" si="3"/>
        <v/>
      </c>
      <c r="K6" s="18"/>
      <c r="L6" s="17" t="str">
        <f t="shared" si="4"/>
        <v/>
      </c>
      <c r="M6" s="18"/>
      <c r="N6" s="17" t="str">
        <f t="shared" si="5"/>
        <v/>
      </c>
      <c r="O6" s="16"/>
      <c r="P6" s="17" t="str">
        <f t="shared" si="6"/>
        <v/>
      </c>
      <c r="Q6" s="18"/>
      <c r="R6" s="17" t="str">
        <f t="shared" si="7"/>
        <v/>
      </c>
      <c r="S6" s="18"/>
      <c r="T6" s="17" t="str">
        <f t="shared" si="8"/>
        <v/>
      </c>
      <c r="U6" s="18"/>
      <c r="V6" s="17" t="str">
        <f t="shared" si="9"/>
        <v/>
      </c>
      <c r="W6" s="18"/>
      <c r="X6" s="17" t="str">
        <f t="shared" si="10"/>
        <v/>
      </c>
      <c r="Y6" s="16"/>
      <c r="Z6" s="17" t="str">
        <f t="shared" si="11"/>
        <v/>
      </c>
      <c r="AA6" s="18"/>
      <c r="AB6" s="17" t="str">
        <f t="shared" si="12"/>
        <v/>
      </c>
      <c r="AC6" s="18"/>
      <c r="AD6" s="17" t="str">
        <f t="shared" si="13"/>
        <v/>
      </c>
      <c r="AE6" s="18"/>
      <c r="AF6" s="12" t="str">
        <f t="shared" si="14"/>
        <v/>
      </c>
      <c r="AG6" s="8">
        <f t="shared" si="15"/>
        <v>0</v>
      </c>
      <c r="AH6" s="9">
        <f t="shared" si="16"/>
        <v>0</v>
      </c>
    </row>
    <row r="7" spans="1:52" x14ac:dyDescent="0.25">
      <c r="A7" s="23" t="s">
        <v>114</v>
      </c>
      <c r="B7" s="6" t="s">
        <v>79</v>
      </c>
      <c r="C7" s="16"/>
      <c r="D7" s="17" t="str">
        <f t="shared" si="0"/>
        <v/>
      </c>
      <c r="E7" s="18"/>
      <c r="F7" s="17" t="str">
        <f t="shared" si="1"/>
        <v/>
      </c>
      <c r="G7" s="18"/>
      <c r="H7" s="17" t="str">
        <f t="shared" si="2"/>
        <v/>
      </c>
      <c r="I7" s="18"/>
      <c r="J7" s="17" t="str">
        <f t="shared" si="3"/>
        <v/>
      </c>
      <c r="K7" s="18"/>
      <c r="L7" s="17" t="str">
        <f t="shared" si="4"/>
        <v/>
      </c>
      <c r="M7" s="18"/>
      <c r="N7" s="17" t="str">
        <f t="shared" si="5"/>
        <v/>
      </c>
      <c r="O7" s="16"/>
      <c r="P7" s="17" t="str">
        <f t="shared" si="6"/>
        <v/>
      </c>
      <c r="Q7" s="18"/>
      <c r="R7" s="17" t="str">
        <f t="shared" si="7"/>
        <v/>
      </c>
      <c r="S7" s="18"/>
      <c r="T7" s="17" t="str">
        <f t="shared" si="8"/>
        <v/>
      </c>
      <c r="U7" s="18"/>
      <c r="V7" s="17" t="str">
        <f t="shared" si="9"/>
        <v/>
      </c>
      <c r="W7" s="18"/>
      <c r="X7" s="17" t="str">
        <f t="shared" si="10"/>
        <v/>
      </c>
      <c r="Y7" s="16"/>
      <c r="Z7" s="17" t="str">
        <f t="shared" si="11"/>
        <v/>
      </c>
      <c r="AA7" s="18"/>
      <c r="AB7" s="17" t="str">
        <f t="shared" si="12"/>
        <v/>
      </c>
      <c r="AC7" s="18"/>
      <c r="AD7" s="17" t="str">
        <f t="shared" si="13"/>
        <v/>
      </c>
      <c r="AE7" s="18"/>
      <c r="AF7" s="12" t="str">
        <f t="shared" si="14"/>
        <v/>
      </c>
      <c r="AG7" s="8">
        <f t="shared" si="15"/>
        <v>0</v>
      </c>
      <c r="AH7" s="9">
        <f t="shared" si="16"/>
        <v>0</v>
      </c>
    </row>
    <row r="8" spans="1:52" x14ac:dyDescent="0.25">
      <c r="A8" s="23" t="s">
        <v>115</v>
      </c>
      <c r="B8" s="6" t="s">
        <v>80</v>
      </c>
      <c r="C8" s="16"/>
      <c r="D8" s="17" t="str">
        <f t="shared" si="0"/>
        <v/>
      </c>
      <c r="E8" s="18"/>
      <c r="F8" s="17" t="str">
        <f t="shared" si="1"/>
        <v/>
      </c>
      <c r="G8" s="18"/>
      <c r="H8" s="17" t="str">
        <f t="shared" si="2"/>
        <v/>
      </c>
      <c r="I8" s="18"/>
      <c r="J8" s="17" t="str">
        <f t="shared" si="3"/>
        <v/>
      </c>
      <c r="K8" s="18"/>
      <c r="L8" s="17" t="str">
        <f t="shared" si="4"/>
        <v/>
      </c>
      <c r="M8" s="18"/>
      <c r="N8" s="17" t="str">
        <f t="shared" si="5"/>
        <v/>
      </c>
      <c r="O8" s="16"/>
      <c r="P8" s="17" t="str">
        <f t="shared" si="6"/>
        <v/>
      </c>
      <c r="Q8" s="18"/>
      <c r="R8" s="17" t="str">
        <f t="shared" si="7"/>
        <v/>
      </c>
      <c r="S8" s="18"/>
      <c r="T8" s="17" t="str">
        <f t="shared" si="8"/>
        <v/>
      </c>
      <c r="U8" s="18"/>
      <c r="V8" s="17" t="str">
        <f t="shared" si="9"/>
        <v/>
      </c>
      <c r="W8" s="18"/>
      <c r="X8" s="17" t="str">
        <f t="shared" si="10"/>
        <v/>
      </c>
      <c r="Y8" s="16"/>
      <c r="Z8" s="17" t="str">
        <f t="shared" si="11"/>
        <v/>
      </c>
      <c r="AA8" s="18"/>
      <c r="AB8" s="17" t="str">
        <f t="shared" si="12"/>
        <v/>
      </c>
      <c r="AC8" s="18"/>
      <c r="AD8" s="17" t="str">
        <f t="shared" si="13"/>
        <v/>
      </c>
      <c r="AE8" s="18"/>
      <c r="AF8" s="12" t="str">
        <f t="shared" si="14"/>
        <v/>
      </c>
      <c r="AG8" s="8">
        <f t="shared" si="15"/>
        <v>0</v>
      </c>
      <c r="AH8" s="9">
        <f t="shared" si="16"/>
        <v>0</v>
      </c>
    </row>
    <row r="9" spans="1:52" x14ac:dyDescent="0.25">
      <c r="A9" s="23" t="s">
        <v>116</v>
      </c>
      <c r="B9" s="6" t="s">
        <v>81</v>
      </c>
      <c r="C9" s="16"/>
      <c r="D9" s="17" t="str">
        <f t="shared" si="0"/>
        <v/>
      </c>
      <c r="E9" s="18"/>
      <c r="F9" s="17" t="str">
        <f t="shared" si="1"/>
        <v/>
      </c>
      <c r="G9" s="18"/>
      <c r="H9" s="17" t="str">
        <f t="shared" si="2"/>
        <v/>
      </c>
      <c r="I9" s="18"/>
      <c r="J9" s="17" t="str">
        <f t="shared" si="3"/>
        <v/>
      </c>
      <c r="K9" s="18"/>
      <c r="L9" s="17" t="str">
        <f t="shared" si="4"/>
        <v/>
      </c>
      <c r="M9" s="18"/>
      <c r="N9" s="17" t="str">
        <f t="shared" si="5"/>
        <v/>
      </c>
      <c r="O9" s="16"/>
      <c r="P9" s="17" t="str">
        <f t="shared" si="6"/>
        <v/>
      </c>
      <c r="Q9" s="18"/>
      <c r="R9" s="17" t="str">
        <f t="shared" si="7"/>
        <v/>
      </c>
      <c r="S9" s="18"/>
      <c r="T9" s="17" t="str">
        <f t="shared" si="8"/>
        <v/>
      </c>
      <c r="U9" s="18"/>
      <c r="V9" s="17" t="str">
        <f t="shared" si="9"/>
        <v/>
      </c>
      <c r="W9" s="18"/>
      <c r="X9" s="17" t="str">
        <f t="shared" si="10"/>
        <v/>
      </c>
      <c r="Y9" s="16"/>
      <c r="Z9" s="17" t="str">
        <f t="shared" si="11"/>
        <v/>
      </c>
      <c r="AA9" s="18"/>
      <c r="AB9" s="17" t="str">
        <f t="shared" si="12"/>
        <v/>
      </c>
      <c r="AC9" s="18"/>
      <c r="AD9" s="17" t="str">
        <f t="shared" si="13"/>
        <v/>
      </c>
      <c r="AE9" s="18"/>
      <c r="AF9" s="12" t="str">
        <f t="shared" si="14"/>
        <v/>
      </c>
      <c r="AG9" s="8">
        <f t="shared" si="15"/>
        <v>0</v>
      </c>
      <c r="AH9" s="9">
        <f t="shared" si="16"/>
        <v>0</v>
      </c>
    </row>
    <row r="10" spans="1:52" x14ac:dyDescent="0.25">
      <c r="A10" s="23" t="s">
        <v>117</v>
      </c>
      <c r="B10" s="6" t="s">
        <v>82</v>
      </c>
      <c r="C10" s="16"/>
      <c r="D10" s="17" t="str">
        <f t="shared" si="0"/>
        <v/>
      </c>
      <c r="E10" s="18"/>
      <c r="F10" s="17" t="str">
        <f t="shared" si="1"/>
        <v/>
      </c>
      <c r="G10" s="18"/>
      <c r="H10" s="17" t="str">
        <f t="shared" si="2"/>
        <v/>
      </c>
      <c r="I10" s="18"/>
      <c r="J10" s="17" t="str">
        <f t="shared" si="3"/>
        <v/>
      </c>
      <c r="K10" s="18"/>
      <c r="L10" s="17" t="str">
        <f t="shared" si="4"/>
        <v/>
      </c>
      <c r="M10" s="18"/>
      <c r="N10" s="17" t="str">
        <f t="shared" si="5"/>
        <v/>
      </c>
      <c r="O10" s="16"/>
      <c r="P10" s="17" t="str">
        <f t="shared" si="6"/>
        <v/>
      </c>
      <c r="Q10" s="18"/>
      <c r="R10" s="17" t="str">
        <f t="shared" si="7"/>
        <v/>
      </c>
      <c r="S10" s="18"/>
      <c r="T10" s="17" t="str">
        <f t="shared" si="8"/>
        <v/>
      </c>
      <c r="U10" s="18"/>
      <c r="V10" s="17" t="str">
        <f t="shared" si="9"/>
        <v/>
      </c>
      <c r="W10" s="18"/>
      <c r="X10" s="17" t="str">
        <f t="shared" si="10"/>
        <v/>
      </c>
      <c r="Y10" s="16"/>
      <c r="Z10" s="17" t="str">
        <f t="shared" si="11"/>
        <v/>
      </c>
      <c r="AA10" s="18"/>
      <c r="AB10" s="17" t="str">
        <f t="shared" si="12"/>
        <v/>
      </c>
      <c r="AC10" s="18"/>
      <c r="AD10" s="17" t="str">
        <f t="shared" si="13"/>
        <v/>
      </c>
      <c r="AE10" s="18"/>
      <c r="AF10" s="12" t="str">
        <f t="shared" si="14"/>
        <v/>
      </c>
      <c r="AG10" s="8">
        <f t="shared" si="15"/>
        <v>0</v>
      </c>
      <c r="AH10" s="9">
        <f t="shared" si="16"/>
        <v>0</v>
      </c>
    </row>
    <row r="11" spans="1:52" x14ac:dyDescent="0.25">
      <c r="A11" s="23" t="s">
        <v>118</v>
      </c>
      <c r="B11" s="6" t="s">
        <v>83</v>
      </c>
      <c r="C11" s="16"/>
      <c r="D11" s="17" t="str">
        <f t="shared" si="0"/>
        <v/>
      </c>
      <c r="E11" s="18"/>
      <c r="F11" s="17" t="str">
        <f t="shared" si="1"/>
        <v/>
      </c>
      <c r="G11" s="18"/>
      <c r="H11" s="17" t="str">
        <f t="shared" si="2"/>
        <v/>
      </c>
      <c r="I11" s="18"/>
      <c r="J11" s="17" t="str">
        <f t="shared" si="3"/>
        <v/>
      </c>
      <c r="K11" s="18"/>
      <c r="L11" s="17" t="str">
        <f t="shared" si="4"/>
        <v/>
      </c>
      <c r="M11" s="18"/>
      <c r="N11" s="17" t="str">
        <f t="shared" si="5"/>
        <v/>
      </c>
      <c r="O11" s="16"/>
      <c r="P11" s="17" t="str">
        <f t="shared" si="6"/>
        <v/>
      </c>
      <c r="Q11" s="18"/>
      <c r="R11" s="17" t="str">
        <f t="shared" si="7"/>
        <v/>
      </c>
      <c r="S11" s="18"/>
      <c r="T11" s="17" t="str">
        <f t="shared" si="8"/>
        <v/>
      </c>
      <c r="U11" s="18"/>
      <c r="V11" s="17" t="str">
        <f t="shared" si="9"/>
        <v/>
      </c>
      <c r="W11" s="18"/>
      <c r="X11" s="17" t="str">
        <f t="shared" si="10"/>
        <v/>
      </c>
      <c r="Y11" s="16"/>
      <c r="Z11" s="17" t="str">
        <f t="shared" si="11"/>
        <v/>
      </c>
      <c r="AA11" s="18"/>
      <c r="AB11" s="17" t="str">
        <f t="shared" si="12"/>
        <v/>
      </c>
      <c r="AC11" s="18"/>
      <c r="AD11" s="17" t="str">
        <f t="shared" si="13"/>
        <v/>
      </c>
      <c r="AE11" s="18"/>
      <c r="AF11" s="12" t="str">
        <f t="shared" si="14"/>
        <v/>
      </c>
      <c r="AG11" s="8">
        <f t="shared" si="15"/>
        <v>0</v>
      </c>
      <c r="AH11" s="9">
        <f t="shared" si="16"/>
        <v>0</v>
      </c>
    </row>
    <row r="12" spans="1:52" x14ac:dyDescent="0.25">
      <c r="A12" s="23" t="s">
        <v>119</v>
      </c>
      <c r="B12" s="6" t="s">
        <v>84</v>
      </c>
      <c r="C12" s="16"/>
      <c r="D12" s="17" t="str">
        <f t="shared" si="0"/>
        <v/>
      </c>
      <c r="E12" s="18"/>
      <c r="F12" s="17" t="str">
        <f t="shared" si="1"/>
        <v/>
      </c>
      <c r="G12" s="18"/>
      <c r="H12" s="17" t="str">
        <f t="shared" si="2"/>
        <v/>
      </c>
      <c r="I12" s="18"/>
      <c r="J12" s="17" t="str">
        <f t="shared" si="3"/>
        <v/>
      </c>
      <c r="K12" s="18"/>
      <c r="L12" s="17" t="str">
        <f t="shared" si="4"/>
        <v/>
      </c>
      <c r="M12" s="18"/>
      <c r="N12" s="17" t="str">
        <f t="shared" si="5"/>
        <v/>
      </c>
      <c r="O12" s="16"/>
      <c r="P12" s="17" t="str">
        <f t="shared" si="6"/>
        <v/>
      </c>
      <c r="Q12" s="18"/>
      <c r="R12" s="17" t="str">
        <f t="shared" si="7"/>
        <v/>
      </c>
      <c r="S12" s="18"/>
      <c r="T12" s="17" t="str">
        <f t="shared" si="8"/>
        <v/>
      </c>
      <c r="U12" s="18"/>
      <c r="V12" s="17" t="str">
        <f t="shared" si="9"/>
        <v/>
      </c>
      <c r="W12" s="18"/>
      <c r="X12" s="17" t="str">
        <f t="shared" si="10"/>
        <v/>
      </c>
      <c r="Y12" s="16"/>
      <c r="Z12" s="17" t="str">
        <f t="shared" si="11"/>
        <v/>
      </c>
      <c r="AA12" s="18"/>
      <c r="AB12" s="17" t="str">
        <f t="shared" si="12"/>
        <v/>
      </c>
      <c r="AC12" s="18"/>
      <c r="AD12" s="17" t="str">
        <f t="shared" si="13"/>
        <v/>
      </c>
      <c r="AE12" s="18"/>
      <c r="AF12" s="12" t="str">
        <f t="shared" si="14"/>
        <v/>
      </c>
      <c r="AG12" s="8">
        <f t="shared" si="15"/>
        <v>0</v>
      </c>
      <c r="AH12" s="9">
        <f t="shared" si="16"/>
        <v>0</v>
      </c>
    </row>
    <row r="13" spans="1:52" x14ac:dyDescent="0.25">
      <c r="A13" s="23" t="s">
        <v>120</v>
      </c>
      <c r="B13" s="6" t="s">
        <v>85</v>
      </c>
      <c r="C13" s="16"/>
      <c r="D13" s="17" t="str">
        <f t="shared" si="0"/>
        <v/>
      </c>
      <c r="E13" s="18"/>
      <c r="F13" s="17" t="str">
        <f t="shared" si="1"/>
        <v/>
      </c>
      <c r="G13" s="18"/>
      <c r="H13" s="17" t="str">
        <f t="shared" si="2"/>
        <v/>
      </c>
      <c r="I13" s="18"/>
      <c r="J13" s="17" t="str">
        <f t="shared" si="3"/>
        <v/>
      </c>
      <c r="K13" s="18"/>
      <c r="L13" s="17" t="str">
        <f t="shared" si="4"/>
        <v/>
      </c>
      <c r="M13" s="18"/>
      <c r="N13" s="17" t="str">
        <f t="shared" si="5"/>
        <v/>
      </c>
      <c r="O13" s="16"/>
      <c r="P13" s="17" t="str">
        <f t="shared" si="6"/>
        <v/>
      </c>
      <c r="Q13" s="18"/>
      <c r="R13" s="17" t="str">
        <f t="shared" si="7"/>
        <v/>
      </c>
      <c r="S13" s="18"/>
      <c r="T13" s="17" t="str">
        <f t="shared" si="8"/>
        <v/>
      </c>
      <c r="U13" s="18"/>
      <c r="V13" s="17" t="str">
        <f t="shared" si="9"/>
        <v/>
      </c>
      <c r="W13" s="18"/>
      <c r="X13" s="17" t="str">
        <f t="shared" si="10"/>
        <v/>
      </c>
      <c r="Y13" s="16"/>
      <c r="Z13" s="17" t="str">
        <f t="shared" si="11"/>
        <v/>
      </c>
      <c r="AA13" s="18"/>
      <c r="AB13" s="17" t="str">
        <f t="shared" si="12"/>
        <v/>
      </c>
      <c r="AC13" s="18"/>
      <c r="AD13" s="17" t="str">
        <f t="shared" si="13"/>
        <v/>
      </c>
      <c r="AE13" s="18"/>
      <c r="AF13" s="12" t="str">
        <f t="shared" si="14"/>
        <v/>
      </c>
      <c r="AG13" s="8">
        <f t="shared" si="15"/>
        <v>0</v>
      </c>
      <c r="AH13" s="9">
        <f t="shared" si="16"/>
        <v>0</v>
      </c>
    </row>
    <row r="14" spans="1:52" x14ac:dyDescent="0.25">
      <c r="A14" s="23" t="s">
        <v>121</v>
      </c>
      <c r="B14" s="6" t="s">
        <v>86</v>
      </c>
      <c r="C14" s="16"/>
      <c r="D14" s="17" t="str">
        <f t="shared" si="0"/>
        <v/>
      </c>
      <c r="E14" s="18"/>
      <c r="F14" s="17" t="str">
        <f t="shared" si="1"/>
        <v/>
      </c>
      <c r="G14" s="18"/>
      <c r="H14" s="17" t="str">
        <f t="shared" si="2"/>
        <v/>
      </c>
      <c r="I14" s="18"/>
      <c r="J14" s="17" t="str">
        <f t="shared" si="3"/>
        <v/>
      </c>
      <c r="K14" s="18"/>
      <c r="L14" s="17" t="str">
        <f t="shared" si="4"/>
        <v/>
      </c>
      <c r="M14" s="18"/>
      <c r="N14" s="17" t="str">
        <f t="shared" si="5"/>
        <v/>
      </c>
      <c r="O14" s="16"/>
      <c r="P14" s="17" t="str">
        <f t="shared" si="6"/>
        <v/>
      </c>
      <c r="Q14" s="18"/>
      <c r="R14" s="17" t="str">
        <f t="shared" si="7"/>
        <v/>
      </c>
      <c r="S14" s="18"/>
      <c r="T14" s="17" t="str">
        <f t="shared" si="8"/>
        <v/>
      </c>
      <c r="U14" s="18"/>
      <c r="V14" s="17" t="str">
        <f t="shared" si="9"/>
        <v/>
      </c>
      <c r="W14" s="18"/>
      <c r="X14" s="17" t="str">
        <f t="shared" si="10"/>
        <v/>
      </c>
      <c r="Y14" s="16"/>
      <c r="Z14" s="17" t="str">
        <f t="shared" si="11"/>
        <v/>
      </c>
      <c r="AA14" s="18"/>
      <c r="AB14" s="17" t="str">
        <f t="shared" si="12"/>
        <v/>
      </c>
      <c r="AC14" s="18"/>
      <c r="AD14" s="17" t="str">
        <f t="shared" si="13"/>
        <v/>
      </c>
      <c r="AE14" s="18"/>
      <c r="AF14" s="12" t="str">
        <f t="shared" si="14"/>
        <v/>
      </c>
      <c r="AG14" s="8">
        <f t="shared" si="15"/>
        <v>0</v>
      </c>
      <c r="AH14" s="9">
        <f t="shared" si="16"/>
        <v>0</v>
      </c>
    </row>
    <row r="15" spans="1:52" x14ac:dyDescent="0.25">
      <c r="A15" s="23" t="s">
        <v>122</v>
      </c>
      <c r="B15" s="6" t="s">
        <v>87</v>
      </c>
      <c r="C15" s="16"/>
      <c r="D15" s="17" t="str">
        <f t="shared" si="0"/>
        <v/>
      </c>
      <c r="E15" s="18"/>
      <c r="F15" s="17" t="str">
        <f t="shared" si="1"/>
        <v/>
      </c>
      <c r="G15" s="18"/>
      <c r="H15" s="17" t="str">
        <f t="shared" si="2"/>
        <v/>
      </c>
      <c r="I15" s="18"/>
      <c r="J15" s="17" t="str">
        <f t="shared" si="3"/>
        <v/>
      </c>
      <c r="K15" s="18"/>
      <c r="L15" s="17" t="str">
        <f t="shared" si="4"/>
        <v/>
      </c>
      <c r="M15" s="18"/>
      <c r="N15" s="17" t="str">
        <f t="shared" si="5"/>
        <v/>
      </c>
      <c r="O15" s="16"/>
      <c r="P15" s="17" t="str">
        <f t="shared" si="6"/>
        <v/>
      </c>
      <c r="Q15" s="18"/>
      <c r="R15" s="17" t="str">
        <f t="shared" si="7"/>
        <v/>
      </c>
      <c r="S15" s="18"/>
      <c r="T15" s="17" t="str">
        <f t="shared" si="8"/>
        <v/>
      </c>
      <c r="U15" s="18"/>
      <c r="V15" s="17" t="str">
        <f t="shared" si="9"/>
        <v/>
      </c>
      <c r="W15" s="18"/>
      <c r="X15" s="17" t="str">
        <f t="shared" si="10"/>
        <v/>
      </c>
      <c r="Y15" s="16"/>
      <c r="Z15" s="17" t="str">
        <f t="shared" si="11"/>
        <v/>
      </c>
      <c r="AA15" s="18"/>
      <c r="AB15" s="17" t="str">
        <f t="shared" si="12"/>
        <v/>
      </c>
      <c r="AC15" s="18"/>
      <c r="AD15" s="17" t="str">
        <f t="shared" si="13"/>
        <v/>
      </c>
      <c r="AE15" s="18"/>
      <c r="AF15" s="12" t="str">
        <f t="shared" si="14"/>
        <v/>
      </c>
      <c r="AG15" s="8">
        <f t="shared" si="15"/>
        <v>0</v>
      </c>
      <c r="AH15" s="9">
        <f t="shared" si="16"/>
        <v>0</v>
      </c>
    </row>
    <row r="16" spans="1:52" x14ac:dyDescent="0.25">
      <c r="A16" s="23" t="s">
        <v>123</v>
      </c>
      <c r="B16" s="6" t="s">
        <v>88</v>
      </c>
      <c r="C16" s="16"/>
      <c r="D16" s="17" t="str">
        <f t="shared" si="0"/>
        <v/>
      </c>
      <c r="E16" s="18"/>
      <c r="F16" s="17" t="str">
        <f t="shared" si="1"/>
        <v/>
      </c>
      <c r="G16" s="18"/>
      <c r="H16" s="17" t="str">
        <f t="shared" si="2"/>
        <v/>
      </c>
      <c r="I16" s="18"/>
      <c r="J16" s="17" t="str">
        <f t="shared" si="3"/>
        <v/>
      </c>
      <c r="K16" s="18"/>
      <c r="L16" s="17" t="str">
        <f t="shared" si="4"/>
        <v/>
      </c>
      <c r="M16" s="18"/>
      <c r="N16" s="17" t="str">
        <f t="shared" si="5"/>
        <v/>
      </c>
      <c r="O16" s="16"/>
      <c r="P16" s="17" t="str">
        <f t="shared" si="6"/>
        <v/>
      </c>
      <c r="Q16" s="18"/>
      <c r="R16" s="17" t="str">
        <f t="shared" si="7"/>
        <v/>
      </c>
      <c r="S16" s="18"/>
      <c r="T16" s="17" t="str">
        <f t="shared" si="8"/>
        <v/>
      </c>
      <c r="U16" s="18"/>
      <c r="V16" s="17" t="str">
        <f t="shared" si="9"/>
        <v/>
      </c>
      <c r="W16" s="18"/>
      <c r="X16" s="17" t="str">
        <f t="shared" si="10"/>
        <v/>
      </c>
      <c r="Y16" s="16"/>
      <c r="Z16" s="17" t="str">
        <f t="shared" si="11"/>
        <v/>
      </c>
      <c r="AA16" s="18"/>
      <c r="AB16" s="17" t="str">
        <f t="shared" si="12"/>
        <v/>
      </c>
      <c r="AC16" s="18"/>
      <c r="AD16" s="17" t="str">
        <f t="shared" si="13"/>
        <v/>
      </c>
      <c r="AE16" s="18"/>
      <c r="AF16" s="12" t="str">
        <f t="shared" si="14"/>
        <v/>
      </c>
      <c r="AG16" s="8">
        <f t="shared" si="15"/>
        <v>0</v>
      </c>
      <c r="AH16" s="9">
        <f t="shared" si="16"/>
        <v>0</v>
      </c>
    </row>
    <row r="17" spans="1:34" x14ac:dyDescent="0.25">
      <c r="A17" s="23" t="s">
        <v>124</v>
      </c>
      <c r="B17" s="6" t="s">
        <v>89</v>
      </c>
      <c r="C17" s="16"/>
      <c r="D17" s="17" t="str">
        <f t="shared" si="0"/>
        <v/>
      </c>
      <c r="E17" s="18"/>
      <c r="F17" s="17" t="str">
        <f t="shared" si="1"/>
        <v/>
      </c>
      <c r="G17" s="18"/>
      <c r="H17" s="17" t="str">
        <f t="shared" si="2"/>
        <v/>
      </c>
      <c r="I17" s="18"/>
      <c r="J17" s="17" t="str">
        <f t="shared" si="3"/>
        <v/>
      </c>
      <c r="K17" s="18"/>
      <c r="L17" s="17" t="str">
        <f t="shared" si="4"/>
        <v/>
      </c>
      <c r="M17" s="18"/>
      <c r="N17" s="17" t="str">
        <f t="shared" si="5"/>
        <v/>
      </c>
      <c r="O17" s="16"/>
      <c r="P17" s="17" t="str">
        <f t="shared" si="6"/>
        <v/>
      </c>
      <c r="Q17" s="18"/>
      <c r="R17" s="17" t="str">
        <f t="shared" si="7"/>
        <v/>
      </c>
      <c r="S17" s="18"/>
      <c r="T17" s="17" t="str">
        <f t="shared" si="8"/>
        <v/>
      </c>
      <c r="U17" s="18"/>
      <c r="V17" s="17" t="str">
        <f t="shared" si="9"/>
        <v/>
      </c>
      <c r="W17" s="18"/>
      <c r="X17" s="17" t="str">
        <f t="shared" si="10"/>
        <v/>
      </c>
      <c r="Y17" s="16"/>
      <c r="Z17" s="17" t="str">
        <f t="shared" si="11"/>
        <v/>
      </c>
      <c r="AA17" s="18"/>
      <c r="AB17" s="17" t="str">
        <f t="shared" si="12"/>
        <v/>
      </c>
      <c r="AC17" s="18"/>
      <c r="AD17" s="17" t="str">
        <f t="shared" si="13"/>
        <v/>
      </c>
      <c r="AE17" s="18"/>
      <c r="AF17" s="12" t="str">
        <f t="shared" si="14"/>
        <v/>
      </c>
      <c r="AG17" s="8">
        <f t="shared" si="15"/>
        <v>0</v>
      </c>
      <c r="AH17" s="9">
        <f t="shared" si="16"/>
        <v>0</v>
      </c>
    </row>
    <row r="18" spans="1:34" x14ac:dyDescent="0.25">
      <c r="A18" s="23" t="s">
        <v>125</v>
      </c>
      <c r="B18" s="6" t="s">
        <v>90</v>
      </c>
      <c r="C18" s="16"/>
      <c r="D18" s="17" t="str">
        <f t="shared" si="0"/>
        <v/>
      </c>
      <c r="E18" s="18"/>
      <c r="F18" s="17" t="str">
        <f t="shared" si="1"/>
        <v/>
      </c>
      <c r="G18" s="18"/>
      <c r="H18" s="17" t="str">
        <f t="shared" si="2"/>
        <v/>
      </c>
      <c r="I18" s="18"/>
      <c r="J18" s="17" t="str">
        <f t="shared" si="3"/>
        <v/>
      </c>
      <c r="K18" s="18"/>
      <c r="L18" s="17" t="str">
        <f t="shared" si="4"/>
        <v/>
      </c>
      <c r="M18" s="18"/>
      <c r="N18" s="17" t="str">
        <f t="shared" si="5"/>
        <v/>
      </c>
      <c r="O18" s="16"/>
      <c r="P18" s="17" t="str">
        <f t="shared" si="6"/>
        <v/>
      </c>
      <c r="Q18" s="18"/>
      <c r="R18" s="17" t="str">
        <f t="shared" si="7"/>
        <v/>
      </c>
      <c r="S18" s="18"/>
      <c r="T18" s="17" t="str">
        <f t="shared" si="8"/>
        <v/>
      </c>
      <c r="U18" s="18"/>
      <c r="V18" s="17" t="str">
        <f t="shared" si="9"/>
        <v/>
      </c>
      <c r="W18" s="18"/>
      <c r="X18" s="17" t="str">
        <f t="shared" si="10"/>
        <v/>
      </c>
      <c r="Y18" s="16"/>
      <c r="Z18" s="17" t="str">
        <f t="shared" si="11"/>
        <v/>
      </c>
      <c r="AA18" s="18"/>
      <c r="AB18" s="17" t="str">
        <f t="shared" si="12"/>
        <v/>
      </c>
      <c r="AC18" s="18"/>
      <c r="AD18" s="17" t="str">
        <f t="shared" si="13"/>
        <v/>
      </c>
      <c r="AE18" s="18"/>
      <c r="AF18" s="12" t="str">
        <f t="shared" si="14"/>
        <v/>
      </c>
      <c r="AG18" s="8">
        <f t="shared" si="15"/>
        <v>0</v>
      </c>
      <c r="AH18" s="9">
        <f t="shared" si="16"/>
        <v>0</v>
      </c>
    </row>
    <row r="19" spans="1:34" x14ac:dyDescent="0.25">
      <c r="A19" s="23" t="s">
        <v>126</v>
      </c>
      <c r="B19" s="6" t="s">
        <v>91</v>
      </c>
      <c r="C19" s="16"/>
      <c r="D19" s="17" t="str">
        <f t="shared" si="0"/>
        <v/>
      </c>
      <c r="E19" s="18"/>
      <c r="F19" s="17" t="str">
        <f t="shared" si="1"/>
        <v/>
      </c>
      <c r="G19" s="18"/>
      <c r="H19" s="17" t="str">
        <f t="shared" si="2"/>
        <v/>
      </c>
      <c r="I19" s="18"/>
      <c r="J19" s="17" t="str">
        <f t="shared" si="3"/>
        <v/>
      </c>
      <c r="K19" s="18"/>
      <c r="L19" s="17" t="str">
        <f t="shared" si="4"/>
        <v/>
      </c>
      <c r="M19" s="18"/>
      <c r="N19" s="17" t="str">
        <f t="shared" si="5"/>
        <v/>
      </c>
      <c r="O19" s="16"/>
      <c r="P19" s="17" t="str">
        <f t="shared" si="6"/>
        <v/>
      </c>
      <c r="Q19" s="18"/>
      <c r="R19" s="17" t="str">
        <f t="shared" si="7"/>
        <v/>
      </c>
      <c r="S19" s="18"/>
      <c r="T19" s="17" t="str">
        <f t="shared" si="8"/>
        <v/>
      </c>
      <c r="U19" s="18"/>
      <c r="V19" s="17" t="str">
        <f t="shared" si="9"/>
        <v/>
      </c>
      <c r="W19" s="18"/>
      <c r="X19" s="17" t="str">
        <f t="shared" si="10"/>
        <v/>
      </c>
      <c r="Y19" s="16"/>
      <c r="Z19" s="17" t="str">
        <f t="shared" si="11"/>
        <v/>
      </c>
      <c r="AA19" s="18"/>
      <c r="AB19" s="17" t="str">
        <f t="shared" si="12"/>
        <v/>
      </c>
      <c r="AC19" s="18"/>
      <c r="AD19" s="17" t="str">
        <f t="shared" si="13"/>
        <v/>
      </c>
      <c r="AE19" s="18"/>
      <c r="AF19" s="12" t="str">
        <f t="shared" si="14"/>
        <v/>
      </c>
      <c r="AG19" s="8">
        <f t="shared" si="15"/>
        <v>0</v>
      </c>
      <c r="AH19" s="9">
        <f t="shared" si="16"/>
        <v>0</v>
      </c>
    </row>
    <row r="20" spans="1:34" x14ac:dyDescent="0.25">
      <c r="A20" s="23" t="s">
        <v>127</v>
      </c>
      <c r="B20" s="6" t="s">
        <v>92</v>
      </c>
      <c r="C20" s="16"/>
      <c r="D20" s="17" t="str">
        <f t="shared" si="0"/>
        <v/>
      </c>
      <c r="E20" s="18"/>
      <c r="F20" s="17" t="str">
        <f t="shared" si="1"/>
        <v/>
      </c>
      <c r="G20" s="18"/>
      <c r="H20" s="17" t="str">
        <f t="shared" si="2"/>
        <v/>
      </c>
      <c r="I20" s="18"/>
      <c r="J20" s="17" t="str">
        <f t="shared" si="3"/>
        <v/>
      </c>
      <c r="K20" s="18"/>
      <c r="L20" s="17" t="str">
        <f t="shared" si="4"/>
        <v/>
      </c>
      <c r="M20" s="18"/>
      <c r="N20" s="17" t="str">
        <f t="shared" si="5"/>
        <v/>
      </c>
      <c r="O20" s="16"/>
      <c r="P20" s="17" t="str">
        <f t="shared" si="6"/>
        <v/>
      </c>
      <c r="Q20" s="18"/>
      <c r="R20" s="17" t="str">
        <f t="shared" si="7"/>
        <v/>
      </c>
      <c r="S20" s="18"/>
      <c r="T20" s="17" t="str">
        <f t="shared" si="8"/>
        <v/>
      </c>
      <c r="U20" s="18"/>
      <c r="V20" s="17" t="str">
        <f t="shared" si="9"/>
        <v/>
      </c>
      <c r="W20" s="18"/>
      <c r="X20" s="17" t="str">
        <f t="shared" si="10"/>
        <v/>
      </c>
      <c r="Y20" s="16"/>
      <c r="Z20" s="17" t="str">
        <f t="shared" si="11"/>
        <v/>
      </c>
      <c r="AA20" s="18"/>
      <c r="AB20" s="17" t="str">
        <f t="shared" si="12"/>
        <v/>
      </c>
      <c r="AC20" s="18"/>
      <c r="AD20" s="17" t="str">
        <f t="shared" si="13"/>
        <v/>
      </c>
      <c r="AE20" s="18"/>
      <c r="AF20" s="12" t="str">
        <f t="shared" si="14"/>
        <v/>
      </c>
      <c r="AG20" s="8">
        <f t="shared" si="15"/>
        <v>0</v>
      </c>
      <c r="AH20" s="9">
        <f t="shared" si="16"/>
        <v>0</v>
      </c>
    </row>
    <row r="21" spans="1:34" x14ac:dyDescent="0.25">
      <c r="A21" s="23" t="s">
        <v>128</v>
      </c>
      <c r="B21" s="6" t="s">
        <v>93</v>
      </c>
      <c r="C21" s="16"/>
      <c r="D21" s="17" t="str">
        <f t="shared" si="0"/>
        <v/>
      </c>
      <c r="E21" s="18"/>
      <c r="F21" s="17" t="str">
        <f t="shared" si="1"/>
        <v/>
      </c>
      <c r="G21" s="18"/>
      <c r="H21" s="17" t="str">
        <f t="shared" si="2"/>
        <v/>
      </c>
      <c r="I21" s="18"/>
      <c r="J21" s="17" t="str">
        <f t="shared" si="3"/>
        <v/>
      </c>
      <c r="K21" s="18"/>
      <c r="L21" s="17" t="str">
        <f t="shared" si="4"/>
        <v/>
      </c>
      <c r="M21" s="18"/>
      <c r="N21" s="17" t="str">
        <f t="shared" si="5"/>
        <v/>
      </c>
      <c r="O21" s="16"/>
      <c r="P21" s="17" t="str">
        <f t="shared" si="6"/>
        <v/>
      </c>
      <c r="Q21" s="18"/>
      <c r="R21" s="17" t="str">
        <f t="shared" si="7"/>
        <v/>
      </c>
      <c r="S21" s="18"/>
      <c r="T21" s="17" t="str">
        <f t="shared" si="8"/>
        <v/>
      </c>
      <c r="U21" s="18"/>
      <c r="V21" s="17" t="str">
        <f t="shared" si="9"/>
        <v/>
      </c>
      <c r="W21" s="18"/>
      <c r="X21" s="17" t="str">
        <f t="shared" si="10"/>
        <v/>
      </c>
      <c r="Y21" s="16"/>
      <c r="Z21" s="17" t="str">
        <f t="shared" si="11"/>
        <v/>
      </c>
      <c r="AA21" s="18"/>
      <c r="AB21" s="17" t="str">
        <f t="shared" si="12"/>
        <v/>
      </c>
      <c r="AC21" s="18"/>
      <c r="AD21" s="17" t="str">
        <f t="shared" si="13"/>
        <v/>
      </c>
      <c r="AE21" s="18"/>
      <c r="AF21" s="12" t="str">
        <f t="shared" si="14"/>
        <v/>
      </c>
      <c r="AG21" s="8">
        <f t="shared" si="15"/>
        <v>0</v>
      </c>
      <c r="AH21" s="9">
        <f t="shared" si="16"/>
        <v>0</v>
      </c>
    </row>
    <row r="22" spans="1:34" x14ac:dyDescent="0.25">
      <c r="A22" s="23" t="s">
        <v>129</v>
      </c>
      <c r="B22" s="6" t="s">
        <v>94</v>
      </c>
      <c r="C22" s="16"/>
      <c r="D22" s="17" t="str">
        <f t="shared" si="0"/>
        <v/>
      </c>
      <c r="E22" s="18"/>
      <c r="F22" s="17" t="str">
        <f t="shared" si="1"/>
        <v/>
      </c>
      <c r="G22" s="18"/>
      <c r="H22" s="17" t="str">
        <f t="shared" si="2"/>
        <v/>
      </c>
      <c r="I22" s="18"/>
      <c r="J22" s="17" t="str">
        <f t="shared" si="3"/>
        <v/>
      </c>
      <c r="K22" s="18"/>
      <c r="L22" s="17" t="str">
        <f t="shared" si="4"/>
        <v/>
      </c>
      <c r="M22" s="18"/>
      <c r="N22" s="17" t="str">
        <f t="shared" si="5"/>
        <v/>
      </c>
      <c r="O22" s="16"/>
      <c r="P22" s="17" t="str">
        <f t="shared" si="6"/>
        <v/>
      </c>
      <c r="Q22" s="18"/>
      <c r="R22" s="17" t="str">
        <f t="shared" si="7"/>
        <v/>
      </c>
      <c r="S22" s="18"/>
      <c r="T22" s="17" t="str">
        <f t="shared" si="8"/>
        <v/>
      </c>
      <c r="U22" s="18"/>
      <c r="V22" s="17" t="str">
        <f t="shared" si="9"/>
        <v/>
      </c>
      <c r="W22" s="18"/>
      <c r="X22" s="17" t="str">
        <f t="shared" si="10"/>
        <v/>
      </c>
      <c r="Y22" s="16"/>
      <c r="Z22" s="17" t="str">
        <f t="shared" si="11"/>
        <v/>
      </c>
      <c r="AA22" s="18"/>
      <c r="AB22" s="17" t="str">
        <f t="shared" si="12"/>
        <v/>
      </c>
      <c r="AC22" s="18"/>
      <c r="AD22" s="17" t="str">
        <f t="shared" si="13"/>
        <v/>
      </c>
      <c r="AE22" s="18"/>
      <c r="AF22" s="12" t="str">
        <f t="shared" si="14"/>
        <v/>
      </c>
      <c r="AG22" s="8">
        <f t="shared" si="15"/>
        <v>0</v>
      </c>
      <c r="AH22" s="9">
        <f t="shared" si="16"/>
        <v>0</v>
      </c>
    </row>
    <row r="23" spans="1:34" x14ac:dyDescent="0.25">
      <c r="A23" s="23" t="s">
        <v>130</v>
      </c>
      <c r="B23" s="6" t="s">
        <v>95</v>
      </c>
      <c r="C23" s="16"/>
      <c r="D23" s="17" t="str">
        <f t="shared" si="0"/>
        <v/>
      </c>
      <c r="E23" s="18"/>
      <c r="F23" s="17" t="str">
        <f t="shared" si="1"/>
        <v/>
      </c>
      <c r="G23" s="18"/>
      <c r="H23" s="17" t="str">
        <f t="shared" si="2"/>
        <v/>
      </c>
      <c r="I23" s="18"/>
      <c r="J23" s="17" t="str">
        <f t="shared" si="3"/>
        <v/>
      </c>
      <c r="K23" s="18"/>
      <c r="L23" s="17" t="str">
        <f t="shared" si="4"/>
        <v/>
      </c>
      <c r="M23" s="18"/>
      <c r="N23" s="17" t="str">
        <f t="shared" si="5"/>
        <v/>
      </c>
      <c r="O23" s="16"/>
      <c r="P23" s="17" t="str">
        <f t="shared" si="6"/>
        <v/>
      </c>
      <c r="Q23" s="18"/>
      <c r="R23" s="17" t="str">
        <f t="shared" si="7"/>
        <v/>
      </c>
      <c r="S23" s="18"/>
      <c r="T23" s="17" t="str">
        <f t="shared" si="8"/>
        <v/>
      </c>
      <c r="U23" s="18"/>
      <c r="V23" s="17" t="str">
        <f t="shared" si="9"/>
        <v/>
      </c>
      <c r="W23" s="18"/>
      <c r="X23" s="17" t="str">
        <f t="shared" si="10"/>
        <v/>
      </c>
      <c r="Y23" s="16"/>
      <c r="Z23" s="17" t="str">
        <f t="shared" si="11"/>
        <v/>
      </c>
      <c r="AA23" s="18"/>
      <c r="AB23" s="17" t="str">
        <f t="shared" si="12"/>
        <v/>
      </c>
      <c r="AC23" s="18"/>
      <c r="AD23" s="17" t="str">
        <f t="shared" si="13"/>
        <v/>
      </c>
      <c r="AE23" s="18"/>
      <c r="AF23" s="12" t="str">
        <f t="shared" si="14"/>
        <v/>
      </c>
      <c r="AG23" s="8">
        <f t="shared" si="15"/>
        <v>0</v>
      </c>
      <c r="AH23" s="9">
        <f t="shared" si="16"/>
        <v>0</v>
      </c>
    </row>
    <row r="24" spans="1:34" x14ac:dyDescent="0.25">
      <c r="A24" s="23" t="s">
        <v>131</v>
      </c>
      <c r="B24" s="6" t="s">
        <v>96</v>
      </c>
      <c r="C24" s="16"/>
      <c r="D24" s="17" t="str">
        <f t="shared" si="0"/>
        <v/>
      </c>
      <c r="E24" s="18"/>
      <c r="F24" s="17" t="str">
        <f t="shared" si="1"/>
        <v/>
      </c>
      <c r="G24" s="18"/>
      <c r="H24" s="17" t="str">
        <f t="shared" si="2"/>
        <v/>
      </c>
      <c r="I24" s="18"/>
      <c r="J24" s="17" t="str">
        <f t="shared" si="3"/>
        <v/>
      </c>
      <c r="K24" s="18"/>
      <c r="L24" s="17" t="str">
        <f t="shared" si="4"/>
        <v/>
      </c>
      <c r="M24" s="18"/>
      <c r="N24" s="17" t="str">
        <f t="shared" si="5"/>
        <v/>
      </c>
      <c r="O24" s="16"/>
      <c r="P24" s="17" t="str">
        <f t="shared" si="6"/>
        <v/>
      </c>
      <c r="Q24" s="18"/>
      <c r="R24" s="17" t="str">
        <f t="shared" si="7"/>
        <v/>
      </c>
      <c r="S24" s="18"/>
      <c r="T24" s="17" t="str">
        <f t="shared" si="8"/>
        <v/>
      </c>
      <c r="U24" s="18"/>
      <c r="V24" s="17" t="str">
        <f t="shared" si="9"/>
        <v/>
      </c>
      <c r="W24" s="18"/>
      <c r="X24" s="17" t="str">
        <f t="shared" si="10"/>
        <v/>
      </c>
      <c r="Y24" s="16"/>
      <c r="Z24" s="17" t="str">
        <f t="shared" si="11"/>
        <v/>
      </c>
      <c r="AA24" s="18"/>
      <c r="AB24" s="17" t="str">
        <f t="shared" si="12"/>
        <v/>
      </c>
      <c r="AC24" s="18"/>
      <c r="AD24" s="17" t="str">
        <f t="shared" si="13"/>
        <v/>
      </c>
      <c r="AE24" s="18"/>
      <c r="AF24" s="12" t="str">
        <f t="shared" si="14"/>
        <v/>
      </c>
      <c r="AG24" s="8">
        <f t="shared" si="15"/>
        <v>0</v>
      </c>
      <c r="AH24" s="9">
        <f t="shared" si="16"/>
        <v>0</v>
      </c>
    </row>
    <row r="25" spans="1:34" x14ac:dyDescent="0.25">
      <c r="A25" s="23" t="s">
        <v>132</v>
      </c>
      <c r="B25" s="6" t="s">
        <v>97</v>
      </c>
      <c r="C25" s="16"/>
      <c r="D25" s="17" t="str">
        <f t="shared" si="0"/>
        <v/>
      </c>
      <c r="E25" s="18"/>
      <c r="F25" s="17" t="str">
        <f t="shared" si="1"/>
        <v/>
      </c>
      <c r="G25" s="18"/>
      <c r="H25" s="17" t="str">
        <f t="shared" si="2"/>
        <v/>
      </c>
      <c r="I25" s="18"/>
      <c r="J25" s="17" t="str">
        <f t="shared" si="3"/>
        <v/>
      </c>
      <c r="K25" s="18"/>
      <c r="L25" s="17" t="str">
        <f t="shared" si="4"/>
        <v/>
      </c>
      <c r="M25" s="18"/>
      <c r="N25" s="17" t="str">
        <f t="shared" si="5"/>
        <v/>
      </c>
      <c r="O25" s="16"/>
      <c r="P25" s="17" t="str">
        <f t="shared" si="6"/>
        <v/>
      </c>
      <c r="Q25" s="18"/>
      <c r="R25" s="17" t="str">
        <f t="shared" si="7"/>
        <v/>
      </c>
      <c r="S25" s="18"/>
      <c r="T25" s="17" t="str">
        <f t="shared" si="8"/>
        <v/>
      </c>
      <c r="U25" s="18"/>
      <c r="V25" s="17" t="str">
        <f t="shared" si="9"/>
        <v/>
      </c>
      <c r="W25" s="18"/>
      <c r="X25" s="17" t="str">
        <f t="shared" si="10"/>
        <v/>
      </c>
      <c r="Y25" s="16"/>
      <c r="Z25" s="17" t="str">
        <f t="shared" si="11"/>
        <v/>
      </c>
      <c r="AA25" s="18"/>
      <c r="AB25" s="17" t="str">
        <f t="shared" si="12"/>
        <v/>
      </c>
      <c r="AC25" s="18"/>
      <c r="AD25" s="17" t="str">
        <f t="shared" si="13"/>
        <v/>
      </c>
      <c r="AE25" s="18"/>
      <c r="AF25" s="12" t="str">
        <f t="shared" si="14"/>
        <v/>
      </c>
      <c r="AG25" s="8">
        <f t="shared" si="15"/>
        <v>0</v>
      </c>
      <c r="AH25" s="9">
        <f t="shared" si="16"/>
        <v>0</v>
      </c>
    </row>
    <row r="26" spans="1:34" x14ac:dyDescent="0.25">
      <c r="A26" s="23" t="s">
        <v>133</v>
      </c>
      <c r="B26" s="6" t="s">
        <v>98</v>
      </c>
      <c r="C26" s="16"/>
      <c r="D26" s="17" t="str">
        <f t="shared" si="0"/>
        <v/>
      </c>
      <c r="E26" s="18"/>
      <c r="F26" s="17" t="str">
        <f t="shared" si="1"/>
        <v/>
      </c>
      <c r="G26" s="18"/>
      <c r="H26" s="17" t="str">
        <f t="shared" si="2"/>
        <v/>
      </c>
      <c r="I26" s="18"/>
      <c r="J26" s="17" t="str">
        <f t="shared" si="3"/>
        <v/>
      </c>
      <c r="K26" s="18"/>
      <c r="L26" s="17" t="str">
        <f t="shared" si="4"/>
        <v/>
      </c>
      <c r="M26" s="18"/>
      <c r="N26" s="17" t="str">
        <f t="shared" si="5"/>
        <v/>
      </c>
      <c r="O26" s="16"/>
      <c r="P26" s="17" t="str">
        <f t="shared" si="6"/>
        <v/>
      </c>
      <c r="Q26" s="18"/>
      <c r="R26" s="17" t="str">
        <f t="shared" si="7"/>
        <v/>
      </c>
      <c r="S26" s="18"/>
      <c r="T26" s="17" t="str">
        <f t="shared" si="8"/>
        <v/>
      </c>
      <c r="U26" s="18"/>
      <c r="V26" s="17" t="str">
        <f t="shared" si="9"/>
        <v/>
      </c>
      <c r="W26" s="18"/>
      <c r="X26" s="17" t="str">
        <f t="shared" si="10"/>
        <v/>
      </c>
      <c r="Y26" s="16"/>
      <c r="Z26" s="17" t="str">
        <f t="shared" si="11"/>
        <v/>
      </c>
      <c r="AA26" s="18"/>
      <c r="AB26" s="17" t="str">
        <f t="shared" si="12"/>
        <v/>
      </c>
      <c r="AC26" s="18"/>
      <c r="AD26" s="17" t="str">
        <f t="shared" si="13"/>
        <v/>
      </c>
      <c r="AE26" s="18"/>
      <c r="AF26" s="12" t="str">
        <f t="shared" si="14"/>
        <v/>
      </c>
      <c r="AG26" s="8">
        <f t="shared" si="15"/>
        <v>0</v>
      </c>
      <c r="AH26" s="9">
        <f t="shared" si="16"/>
        <v>0</v>
      </c>
    </row>
    <row r="27" spans="1:34" x14ac:dyDescent="0.25">
      <c r="A27" s="23" t="s">
        <v>134</v>
      </c>
      <c r="B27" s="6" t="s">
        <v>99</v>
      </c>
      <c r="C27" s="16"/>
      <c r="D27" s="17" t="str">
        <f t="shared" si="0"/>
        <v/>
      </c>
      <c r="E27" s="18"/>
      <c r="F27" s="17" t="str">
        <f t="shared" si="1"/>
        <v/>
      </c>
      <c r="G27" s="18"/>
      <c r="H27" s="17" t="str">
        <f t="shared" si="2"/>
        <v/>
      </c>
      <c r="I27" s="18"/>
      <c r="J27" s="17" t="str">
        <f t="shared" si="3"/>
        <v/>
      </c>
      <c r="K27" s="18"/>
      <c r="L27" s="17" t="str">
        <f t="shared" si="4"/>
        <v/>
      </c>
      <c r="M27" s="18"/>
      <c r="N27" s="17" t="str">
        <f t="shared" si="5"/>
        <v/>
      </c>
      <c r="O27" s="16"/>
      <c r="P27" s="17" t="str">
        <f t="shared" si="6"/>
        <v/>
      </c>
      <c r="Q27" s="18"/>
      <c r="R27" s="17" t="str">
        <f t="shared" si="7"/>
        <v/>
      </c>
      <c r="S27" s="18"/>
      <c r="T27" s="17" t="str">
        <f t="shared" si="8"/>
        <v/>
      </c>
      <c r="U27" s="18"/>
      <c r="V27" s="17" t="str">
        <f t="shared" si="9"/>
        <v/>
      </c>
      <c r="W27" s="18"/>
      <c r="X27" s="17" t="str">
        <f t="shared" si="10"/>
        <v/>
      </c>
      <c r="Y27" s="16"/>
      <c r="Z27" s="17" t="str">
        <f t="shared" si="11"/>
        <v/>
      </c>
      <c r="AA27" s="18"/>
      <c r="AB27" s="17" t="str">
        <f t="shared" si="12"/>
        <v/>
      </c>
      <c r="AC27" s="18"/>
      <c r="AD27" s="17" t="str">
        <f t="shared" si="13"/>
        <v/>
      </c>
      <c r="AE27" s="18"/>
      <c r="AF27" s="12" t="str">
        <f t="shared" si="14"/>
        <v/>
      </c>
      <c r="AG27" s="8">
        <f t="shared" si="15"/>
        <v>0</v>
      </c>
      <c r="AH27" s="9">
        <f t="shared" si="16"/>
        <v>0</v>
      </c>
    </row>
    <row r="28" spans="1:34" x14ac:dyDescent="0.25">
      <c r="A28" s="23" t="s">
        <v>135</v>
      </c>
      <c r="B28" s="6" t="s">
        <v>100</v>
      </c>
      <c r="C28" s="16"/>
      <c r="D28" s="17" t="str">
        <f t="shared" si="0"/>
        <v/>
      </c>
      <c r="E28" s="18"/>
      <c r="F28" s="17" t="str">
        <f t="shared" si="1"/>
        <v/>
      </c>
      <c r="G28" s="18"/>
      <c r="H28" s="17" t="str">
        <f t="shared" si="2"/>
        <v/>
      </c>
      <c r="I28" s="18"/>
      <c r="J28" s="17" t="str">
        <f t="shared" si="3"/>
        <v/>
      </c>
      <c r="K28" s="18"/>
      <c r="L28" s="17" t="str">
        <f t="shared" si="4"/>
        <v/>
      </c>
      <c r="M28" s="18"/>
      <c r="N28" s="17" t="str">
        <f>IFERROR(VLOOKUP(M28,$AP$2:$AZ$5,11,FALSE),"")</f>
        <v/>
      </c>
      <c r="O28" s="16"/>
      <c r="P28" s="17" t="str">
        <f t="shared" si="6"/>
        <v/>
      </c>
      <c r="Q28" s="18"/>
      <c r="R28" s="17" t="str">
        <f t="shared" si="7"/>
        <v/>
      </c>
      <c r="S28" s="18"/>
      <c r="T28" s="17" t="str">
        <f t="shared" si="8"/>
        <v/>
      </c>
      <c r="U28" s="18"/>
      <c r="V28" s="17" t="str">
        <f t="shared" si="9"/>
        <v/>
      </c>
      <c r="W28" s="18"/>
      <c r="X28" s="17" t="str">
        <f t="shared" si="10"/>
        <v/>
      </c>
      <c r="Y28" s="16"/>
      <c r="Z28" s="17" t="str">
        <f t="shared" si="11"/>
        <v/>
      </c>
      <c r="AA28" s="18"/>
      <c r="AB28" s="17" t="str">
        <f t="shared" si="12"/>
        <v/>
      </c>
      <c r="AC28" s="18"/>
      <c r="AD28" s="17" t="str">
        <f t="shared" si="13"/>
        <v/>
      </c>
      <c r="AE28" s="18"/>
      <c r="AF28" s="12" t="str">
        <f t="shared" si="14"/>
        <v/>
      </c>
      <c r="AG28" s="8">
        <f t="shared" si="15"/>
        <v>0</v>
      </c>
      <c r="AH28" s="9">
        <f t="shared" si="16"/>
        <v>0</v>
      </c>
    </row>
    <row r="29" spans="1:34" x14ac:dyDescent="0.25">
      <c r="A29" s="2" t="s">
        <v>136</v>
      </c>
      <c r="B29" s="2" t="s">
        <v>106</v>
      </c>
      <c r="D29" s="14"/>
      <c r="P29" s="14"/>
      <c r="Z29" s="14"/>
      <c r="AG29" s="10"/>
      <c r="AH29" s="10"/>
    </row>
    <row r="30" spans="1:34" x14ac:dyDescent="0.25">
      <c r="A30" s="2" t="s">
        <v>106</v>
      </c>
      <c r="B30" s="2" t="s">
        <v>106</v>
      </c>
      <c r="D30" s="14"/>
      <c r="P30" s="14"/>
      <c r="Z30" s="14"/>
      <c r="AG30" s="10"/>
      <c r="AH30" s="10"/>
    </row>
    <row r="31" spans="1:34" x14ac:dyDescent="0.25">
      <c r="A31" s="2" t="s">
        <v>106</v>
      </c>
      <c r="B31" s="2" t="s">
        <v>106</v>
      </c>
      <c r="D31" s="14"/>
      <c r="P31" s="14"/>
      <c r="Z31" s="14"/>
      <c r="AG31" s="10"/>
      <c r="AH31" s="10"/>
    </row>
    <row r="32" spans="1:34" x14ac:dyDescent="0.25">
      <c r="B32" s="2"/>
      <c r="D32" s="14"/>
      <c r="P32" s="14"/>
      <c r="Z32" s="14"/>
      <c r="AG32" s="10"/>
      <c r="AH32" s="10"/>
    </row>
  </sheetData>
  <phoneticPr fontId="1" type="noConversion"/>
  <dataValidations count="15">
    <dataValidation type="list" allowBlank="1" showInputMessage="1" showErrorMessage="1" sqref="C2:C28">
      <formula1>$AK$2:$AK$5</formula1>
    </dataValidation>
    <dataValidation type="list" allowBlank="1" showInputMessage="1" showErrorMessage="1" sqref="E2:E28">
      <formula1>$AL$2:$AL$4</formula1>
    </dataValidation>
    <dataValidation type="list" allowBlank="1" showInputMessage="1" showErrorMessage="1" sqref="G2:G28">
      <formula1>$AM$2:$AM$4</formula1>
    </dataValidation>
    <dataValidation type="list" allowBlank="1" showInputMessage="1" showErrorMessage="1" sqref="I2:I28">
      <formula1>$AN$2:$AN$5</formula1>
    </dataValidation>
    <dataValidation type="list" allowBlank="1" showInputMessage="1" showErrorMessage="1" sqref="K2:K28">
      <formula1>$AO$2:$AO$5</formula1>
    </dataValidation>
    <dataValidation type="list" allowBlank="1" showInputMessage="1" showErrorMessage="1" sqref="M2:M28">
      <formula1>$AP$2:$AP$5</formula1>
    </dataValidation>
    <dataValidation type="list" allowBlank="1" showInputMessage="1" showErrorMessage="1" sqref="O2:O28">
      <formula1>$AQ$2:$AQ$5</formula1>
    </dataValidation>
    <dataValidation type="list" allowBlank="1" showInputMessage="1" showErrorMessage="1" sqref="Q2:Q28">
      <formula1>$AR$2:$AR$5</formula1>
    </dataValidation>
    <dataValidation type="list" allowBlank="1" showInputMessage="1" showErrorMessage="1" sqref="S2:S28">
      <formula1>$AS$2:$AS$5</formula1>
    </dataValidation>
    <dataValidation type="list" allowBlank="1" showInputMessage="1" showErrorMessage="1" sqref="U2:U28">
      <formula1>$AT$2:$AT$3</formula1>
    </dataValidation>
    <dataValidation type="list" allowBlank="1" showInputMessage="1" showErrorMessage="1" sqref="W2:W28">
      <formula1>$AU$2:$AU$5</formula1>
    </dataValidation>
    <dataValidation type="list" allowBlank="1" showInputMessage="1" showErrorMessage="1" sqref="Y2:Y28">
      <formula1>$AV$2:$AV$5</formula1>
    </dataValidation>
    <dataValidation type="list" allowBlank="1" showInputMessage="1" showErrorMessage="1" sqref="AA2:AA28">
      <formula1>$AW$2:$AW$5</formula1>
    </dataValidation>
    <dataValidation type="list" allowBlank="1" showInputMessage="1" showErrorMessage="1" sqref="AC2:AC28">
      <formula1>$AX$2:$AX$4</formula1>
    </dataValidation>
    <dataValidation type="list" allowBlank="1" showInputMessage="1" showErrorMessage="1" sqref="AE2:AE28">
      <formula1>$AY$2:$AY$5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程式構件</vt:lpstr>
      <vt:lpstr>成績計算表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Chiang</dc:creator>
  <cp:lastModifiedBy>Beverly Chiang</cp:lastModifiedBy>
  <dcterms:created xsi:type="dcterms:W3CDTF">2021-06-25T07:02:05Z</dcterms:created>
  <dcterms:modified xsi:type="dcterms:W3CDTF">2021-07-09T02:43:21Z</dcterms:modified>
</cp:coreProperties>
</file>